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00" yWindow="320" windowWidth="19320" windowHeight="15480" activeTab="1"/>
  </bookViews>
  <sheets>
    <sheet name="Help Text" sheetId="1" r:id="rId1"/>
    <sheet name="JV" sheetId="2" r:id="rId2"/>
    <sheet name="Data" sheetId="3" r:id="rId3"/>
    <sheet name="Export" sheetId="4" r:id="rId4"/>
  </sheets>
  <definedNames>
    <definedName name="Acct">'Help Text'!$B$12</definedName>
    <definedName name="Actv">'Help Text'!$B$14</definedName>
    <definedName name="Contact">'Help Text'!$B$4</definedName>
    <definedName name="Credit">'Help Text'!$B$17</definedName>
    <definedName name="Date">'Help Text'!$B$8</definedName>
    <definedName name="Debit">'Help Text'!$B$16</definedName>
    <definedName name="Description">'Help Text'!$B$18</definedName>
    <definedName name="Fund">'Help Text'!$B$10</definedName>
    <definedName name="Locn">'Help Text'!$B$15</definedName>
    <definedName name="Organization">'Help Text'!$B$5</definedName>
    <definedName name="Orgn">'Help Text'!$B$11</definedName>
    <definedName name="OtherInformation">'Help Text'!$B$9</definedName>
    <definedName name="_xlnm.Print_Titles" localSheetId="1">'JV'!$12:$12</definedName>
    <definedName name="Prog">'Help Text'!$B$13</definedName>
    <definedName name="RefNo">'Help Text'!$B$19</definedName>
    <definedName name="RuleClassCode">'Help Text'!$B$7</definedName>
    <definedName name="SystemID">'Help Text'!$B$6</definedName>
    <definedName name="Z_F78A668F_02FA_4334_ADC6_0ED9D191FC2B_.wvu.PrintTitles" localSheetId="1" hidden="1">'JV'!$12:$12</definedName>
  </definedNames>
  <calcPr fullCalcOnLoad="1"/>
</workbook>
</file>

<file path=xl/comments3.xml><?xml version="1.0" encoding="utf-8"?>
<comments xmlns="http://schemas.openxmlformats.org/spreadsheetml/2006/main">
  <authors>
    <author>Bruce Harris</author>
  </authors>
  <commentList>
    <comment ref="B3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Sys ID and any extra characters to make 8, Doc Code, rec type</t>
        </r>
      </text>
    </comment>
    <comment ref="C3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Trans Date</t>
        </r>
      </text>
    </comment>
    <comment ref="C4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RUCL from header + space left 4
</t>
        </r>
      </text>
    </comment>
    <comment ref="D4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Ref # from detail +8 left 8</t>
        </r>
      </text>
    </comment>
    <comment ref="D255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Trans total</t>
        </r>
      </text>
    </comment>
    <comment ref="C255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Record count</t>
        </r>
      </text>
    </comment>
    <comment ref="D256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Contact &amp; Orgpased to filler not  for processing</t>
        </r>
      </text>
    </comment>
    <comment ref="C256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Text</t>
        </r>
      </text>
    </comment>
    <comment ref="E4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Trans amt from detail * 100-  pad 12 0 tale right 12</t>
        </r>
      </text>
    </comment>
    <comment ref="N4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Last 6 Enc fields or 26 spaces
= 8 + 4 + 4 + 1 + 8 + 1
= 26</t>
        </r>
      </text>
    </comment>
    <comment ref="M4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Locn code from JV, add 6 spaces if blank
</t>
        </r>
      </text>
    </comment>
    <comment ref="L4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Actv code From JV, add 6 spaces if blank</t>
        </r>
      </text>
    </comment>
    <comment ref="K4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Prog code From JV add 4
 spaces</t>
        </r>
      </text>
    </comment>
    <comment ref="J4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Acct code From JV add 1 space </t>
        </r>
      </text>
    </comment>
    <comment ref="I4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Orgn code From JV</t>
        </r>
      </text>
    </comment>
    <comment ref="H4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Fund code from JV detail</t>
        </r>
      </text>
    </comment>
    <comment ref="F4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Trans Desc from detail &amp; 35 spaces left 35</t>
        </r>
      </text>
    </comment>
    <comment ref="B4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Sys ID and any extra characters to make 8, Doc Code, rec type</t>
        </r>
      </text>
    </comment>
    <comment ref="G4" authorId="0">
      <text>
        <r>
          <rPr>
            <b/>
            <sz val="8"/>
            <rFont val="Tahoma"/>
            <family val="2"/>
          </rPr>
          <t>Andrew Unger:</t>
        </r>
        <r>
          <rPr>
            <sz val="8"/>
            <rFont val="Tahoma"/>
            <family val="2"/>
          </rPr>
          <t xml:space="preserve">
Debit Credit Ind, Bank code Coas code,Acci code - generated from JV detail - Bank coas Acci forced</t>
        </r>
      </text>
    </comment>
  </commentList>
</comments>
</file>

<file path=xl/sharedStrings.xml><?xml version="1.0" encoding="utf-8"?>
<sst xmlns="http://schemas.openxmlformats.org/spreadsheetml/2006/main" count="339" uniqueCount="328">
  <si>
    <t>Detail 156</t>
  </si>
  <si>
    <t>Detail 157</t>
  </si>
  <si>
    <t>Detail 158</t>
  </si>
  <si>
    <t>Detail 159</t>
  </si>
  <si>
    <t>Detail 160</t>
  </si>
  <si>
    <t>Detail 51</t>
  </si>
  <si>
    <t>Detail 52</t>
  </si>
  <si>
    <t>Detail 53</t>
  </si>
  <si>
    <t>Detail 54</t>
  </si>
  <si>
    <t>Detail 55</t>
  </si>
  <si>
    <t>Detail 56</t>
  </si>
  <si>
    <t>Detail 57</t>
  </si>
  <si>
    <t>Detail 58</t>
  </si>
  <si>
    <t>Detail 59</t>
  </si>
  <si>
    <t>Detail 170</t>
  </si>
  <si>
    <t>Detail 171</t>
  </si>
  <si>
    <t>Detail 172</t>
  </si>
  <si>
    <t>Detail 173</t>
  </si>
  <si>
    <t>Detail 174</t>
  </si>
  <si>
    <t>Detail 175</t>
  </si>
  <si>
    <t>Detail 176</t>
  </si>
  <si>
    <t>Detail 177</t>
  </si>
  <si>
    <t>Detail 178</t>
  </si>
  <si>
    <t>Detail 77</t>
  </si>
  <si>
    <t>Detail 78</t>
  </si>
  <si>
    <t>Detail 79</t>
  </si>
  <si>
    <t>Detail 80</t>
  </si>
  <si>
    <t>Detail 81</t>
  </si>
  <si>
    <t>Detail 82</t>
  </si>
  <si>
    <t>Detail 83</t>
  </si>
  <si>
    <t>Detail 84</t>
  </si>
  <si>
    <t>Detail 85</t>
  </si>
  <si>
    <t>Detail 86</t>
  </si>
  <si>
    <t>Detail 87</t>
  </si>
  <si>
    <t>Detail 88</t>
  </si>
  <si>
    <t>Detail 89</t>
  </si>
  <si>
    <t>Detail 90</t>
  </si>
  <si>
    <t>Detail 91</t>
  </si>
  <si>
    <t>Detail 92</t>
  </si>
  <si>
    <t>Detail 93</t>
  </si>
  <si>
    <t>Detail 195</t>
  </si>
  <si>
    <t>Detail 196</t>
  </si>
  <si>
    <t>Detail 197</t>
  </si>
  <si>
    <t>Detail 198</t>
  </si>
  <si>
    <t>Detail 199</t>
  </si>
  <si>
    <t>Detail 200</t>
  </si>
  <si>
    <t>Detail 201</t>
  </si>
  <si>
    <t>Detail 202</t>
  </si>
  <si>
    <t>Detail 203</t>
  </si>
  <si>
    <t>Detail 204</t>
  </si>
  <si>
    <t>Detail 205</t>
  </si>
  <si>
    <t>Detail 206</t>
  </si>
  <si>
    <t>Detail 207</t>
  </si>
  <si>
    <t>Detail 208</t>
  </si>
  <si>
    <t>Detail 209</t>
  </si>
  <si>
    <t>Detail 210</t>
  </si>
  <si>
    <t>Detail 110</t>
  </si>
  <si>
    <t>Detail 111</t>
  </si>
  <si>
    <t>Detail 112</t>
  </si>
  <si>
    <t>Detail 113</t>
  </si>
  <si>
    <t>Detail 114</t>
  </si>
  <si>
    <t>Detail 115</t>
  </si>
  <si>
    <t>This may be an 8 character reference to assist in providing additional information regarding the transaction.  This field is optional.</t>
  </si>
  <si>
    <t>Detail 60</t>
  </si>
  <si>
    <t>Detail 61</t>
  </si>
  <si>
    <t>Detail 62</t>
  </si>
  <si>
    <t>Detail 63</t>
  </si>
  <si>
    <t>Detail 64</t>
  </si>
  <si>
    <t>Detail 65</t>
  </si>
  <si>
    <t>Detail 66</t>
  </si>
  <si>
    <t>Detail 67</t>
  </si>
  <si>
    <t>Detail 68</t>
  </si>
  <si>
    <t>Detail 69</t>
  </si>
  <si>
    <t>Detail 70</t>
  </si>
  <si>
    <t>Detail 71</t>
  </si>
  <si>
    <t>Detail 72</t>
  </si>
  <si>
    <t>Detail 73</t>
  </si>
  <si>
    <t>Detail 74</t>
  </si>
  <si>
    <t>Detail 75</t>
  </si>
  <si>
    <t>Detail 76</t>
  </si>
  <si>
    <t>Enter your department name.</t>
  </si>
  <si>
    <t>Enter a brief 35 character description of this transaction. This field is required.</t>
  </si>
  <si>
    <t>Diff</t>
  </si>
  <si>
    <t>v 2.0  rel 7/9/04</t>
  </si>
  <si>
    <t>Encumberance Data (optional)</t>
  </si>
  <si>
    <t>Item</t>
  </si>
  <si>
    <t>Seq</t>
  </si>
  <si>
    <t>Type</t>
  </si>
  <si>
    <t>Action</t>
  </si>
  <si>
    <t>Project</t>
  </si>
  <si>
    <t>Doc Num</t>
  </si>
  <si>
    <t>Detail 94</t>
  </si>
  <si>
    <t>Detail 95</t>
  </si>
  <si>
    <t>Detail 96</t>
  </si>
  <si>
    <t>Detail 97</t>
  </si>
  <si>
    <t>Detail 98</t>
  </si>
  <si>
    <t>Detail 99</t>
  </si>
  <si>
    <t>Detail 100</t>
  </si>
  <si>
    <t>Detail 101</t>
  </si>
  <si>
    <t>Detail 102</t>
  </si>
  <si>
    <t>Detail 103</t>
  </si>
  <si>
    <t>Detail 104</t>
  </si>
  <si>
    <t>Detail 105</t>
  </si>
  <si>
    <t>Detail 106</t>
  </si>
  <si>
    <t>Detail 107</t>
  </si>
  <si>
    <t>Detail 108</t>
  </si>
  <si>
    <t>Detail 109</t>
  </si>
  <si>
    <t>Enter the 6 character Location code. This field is optional.</t>
  </si>
  <si>
    <t>Export Processing Area</t>
  </si>
  <si>
    <t>Header</t>
  </si>
  <si>
    <t>Detail 1</t>
  </si>
  <si>
    <t>Detail 2</t>
  </si>
  <si>
    <t>Detail 3</t>
  </si>
  <si>
    <t>Detail 4</t>
  </si>
  <si>
    <t>Detail 5</t>
  </si>
  <si>
    <t>Detail 6</t>
  </si>
  <si>
    <t>Detail 7</t>
  </si>
  <si>
    <t>Detail 8</t>
  </si>
  <si>
    <t>Detail 9</t>
  </si>
  <si>
    <t>Detail 10</t>
  </si>
  <si>
    <t>Detail 11</t>
  </si>
  <si>
    <t>Detail 12</t>
  </si>
  <si>
    <t>Detail 13</t>
  </si>
  <si>
    <t>Detail 14</t>
  </si>
  <si>
    <t>Detail 15</t>
  </si>
  <si>
    <t>Detail 16</t>
  </si>
  <si>
    <t>Detail 17</t>
  </si>
  <si>
    <t>Detail 18</t>
  </si>
  <si>
    <t>Detail 19</t>
  </si>
  <si>
    <t>Detail 20</t>
  </si>
  <si>
    <t>Detail 21</t>
  </si>
  <si>
    <t>Detail 22</t>
  </si>
  <si>
    <t>Detail 23</t>
  </si>
  <si>
    <t>Detail 24</t>
  </si>
  <si>
    <t>Detail 25</t>
  </si>
  <si>
    <t>Detail 26</t>
  </si>
  <si>
    <t>Detail 27</t>
  </si>
  <si>
    <t>Detail 28</t>
  </si>
  <si>
    <t>Detail 29</t>
  </si>
  <si>
    <t>Detail 30</t>
  </si>
  <si>
    <t>Detail 31</t>
  </si>
  <si>
    <t>Detail 32</t>
  </si>
  <si>
    <t>Detail 33</t>
  </si>
  <si>
    <t>Detail 34</t>
  </si>
  <si>
    <t>Detail 35</t>
  </si>
  <si>
    <t>Detail 36</t>
  </si>
  <si>
    <t>Detail 37</t>
  </si>
  <si>
    <t>Detail 38</t>
  </si>
  <si>
    <t>Detail 39</t>
  </si>
  <si>
    <t>Detail 40</t>
  </si>
  <si>
    <t>Detail 41</t>
  </si>
  <si>
    <t xml:space="preserve">SystemID  </t>
  </si>
  <si>
    <t xml:space="preserve">Debit  </t>
  </si>
  <si>
    <t>Detail 139</t>
  </si>
  <si>
    <t>Detail 140</t>
  </si>
  <si>
    <t>Detail 141</t>
  </si>
  <si>
    <t>Detail 142</t>
  </si>
  <si>
    <t>Detail 143</t>
  </si>
  <si>
    <t>Detail 144</t>
  </si>
  <si>
    <t>Detail 145</t>
  </si>
  <si>
    <t>Detail 146</t>
  </si>
  <si>
    <t>Detail 147</t>
  </si>
  <si>
    <t>Detail 148</t>
  </si>
  <si>
    <t>Detail 149</t>
  </si>
  <si>
    <t>Detail 150</t>
  </si>
  <si>
    <t>Detail 151</t>
  </si>
  <si>
    <t>Detail 152</t>
  </si>
  <si>
    <t>Detail 153</t>
  </si>
  <si>
    <t>Detail 154</t>
  </si>
  <si>
    <t>Detail 155</t>
  </si>
  <si>
    <t xml:space="preserve">FUPLOAD         2FT01        000000005000Telphone charges for March         DGLX      10000 2206  71002 10                                          </t>
  </si>
  <si>
    <t>Detail 179</t>
  </si>
  <si>
    <t>Detail 180</t>
  </si>
  <si>
    <t>Detail 181</t>
  </si>
  <si>
    <t>Detail 182</t>
  </si>
  <si>
    <t>Detail 183</t>
  </si>
  <si>
    <t>Detail 184</t>
  </si>
  <si>
    <t>Detail 185</t>
  </si>
  <si>
    <t>Detail 186</t>
  </si>
  <si>
    <t>Detail 187</t>
  </si>
  <si>
    <t>Detail 188</t>
  </si>
  <si>
    <t>Detail 189</t>
  </si>
  <si>
    <t>Detail 190</t>
  </si>
  <si>
    <t>Detail 191</t>
  </si>
  <si>
    <t>Detail 192</t>
  </si>
  <si>
    <t>Detail 193</t>
  </si>
  <si>
    <t>Detail 194</t>
  </si>
  <si>
    <t xml:space="preserve">FUPLOAD         2FT01        000000001400Telphone charges for March         DGLX      10000 2208  71002 10                                          </t>
  </si>
  <si>
    <t xml:space="preserve">FUPLOAD         2FT01        000000004500Telphone charges for March         DGLX      10000 2209  71002 10                                          </t>
  </si>
  <si>
    <t>Detail 211</t>
  </si>
  <si>
    <t>Detail 212</t>
  </si>
  <si>
    <t>Detail 213</t>
  </si>
  <si>
    <t>Detail 214</t>
  </si>
  <si>
    <t>Detail 215</t>
  </si>
  <si>
    <t>Detail 216</t>
  </si>
  <si>
    <t>Detail 217</t>
  </si>
  <si>
    <t>Detail 218</t>
  </si>
  <si>
    <t>Detail 219</t>
  </si>
  <si>
    <t>Detail 220</t>
  </si>
  <si>
    <t>Detail 221</t>
  </si>
  <si>
    <t>Detail 222</t>
  </si>
  <si>
    <t>Detail 223</t>
  </si>
  <si>
    <t>Detail 224</t>
  </si>
  <si>
    <t>Detail 225</t>
  </si>
  <si>
    <t>Detail 226</t>
  </si>
  <si>
    <t>Detail 116</t>
  </si>
  <si>
    <t>Detail 117</t>
  </si>
  <si>
    <t>Detail 118</t>
  </si>
  <si>
    <t>Detail 119</t>
  </si>
  <si>
    <t>Detail 120</t>
  </si>
  <si>
    <t>Detail 121</t>
  </si>
  <si>
    <t>Detail 122</t>
  </si>
  <si>
    <t>Detail 123</t>
  </si>
  <si>
    <t>Detail 227</t>
  </si>
  <si>
    <t>Detail 228</t>
  </si>
  <si>
    <t>Detail 229</t>
  </si>
  <si>
    <t>Detail 230</t>
  </si>
  <si>
    <t>Detail 231</t>
  </si>
  <si>
    <t>Detail 232</t>
  </si>
  <si>
    <t>Detail 233</t>
  </si>
  <si>
    <t>Detail 234</t>
  </si>
  <si>
    <t>Detail 235</t>
  </si>
  <si>
    <t>Detail 236</t>
  </si>
  <si>
    <t>Detail 237</t>
  </si>
  <si>
    <t>Detail 238</t>
  </si>
  <si>
    <t>Detail 239</t>
  </si>
  <si>
    <t>Detail 240</t>
  </si>
  <si>
    <t>Banner Journal Voucher</t>
  </si>
  <si>
    <t xml:space="preserve">Organization  </t>
  </si>
  <si>
    <t xml:space="preserve">System ID  </t>
  </si>
  <si>
    <t xml:space="preserve">Rule Class Code  </t>
  </si>
  <si>
    <t xml:space="preserve">Date  </t>
  </si>
  <si>
    <t xml:space="preserve">Contact  </t>
  </si>
  <si>
    <t>Fund</t>
  </si>
  <si>
    <t>Orgn</t>
  </si>
  <si>
    <t>Acct</t>
  </si>
  <si>
    <t>Prog</t>
  </si>
  <si>
    <t>Actv</t>
  </si>
  <si>
    <t>Locn</t>
  </si>
  <si>
    <t>Ref No.</t>
  </si>
  <si>
    <t>Description (35 Characters maximum)</t>
  </si>
  <si>
    <t xml:space="preserve">Credit  </t>
  </si>
  <si>
    <t>JV File Name</t>
  </si>
  <si>
    <t>Created</t>
  </si>
  <si>
    <t>Enter the dollar amount of any credit transactions. 
If a debit is entered on this line a credit may not be entered. Amounts must be positive.
A debit or a credit is required for each line.</t>
  </si>
  <si>
    <t>Detail 42</t>
  </si>
  <si>
    <t>Detail 43</t>
  </si>
  <si>
    <t>Detail 44</t>
  </si>
  <si>
    <t>Detail 45</t>
  </si>
  <si>
    <t>Detail 46</t>
  </si>
  <si>
    <t>Detail 47</t>
  </si>
  <si>
    <t>Detail 48</t>
  </si>
  <si>
    <t>Detail 49</t>
  </si>
  <si>
    <t>Detail 50</t>
  </si>
  <si>
    <t>Enter the dollar amount of any debit transactions. 
If a credit is entered on this line a debit may not be entered. Amounts must be positive.
A debit or a credit is required for each line.</t>
  </si>
  <si>
    <t xml:space="preserve">FUPLOAD         2FT01        000000025000Telphone charges for March         DGLX      10000 2207  71002 10                                          </t>
  </si>
  <si>
    <t>Enter any other pertinent information (purpose of the journal) you would like to include with the file. This field is optional.</t>
  </si>
  <si>
    <t>Enter the transaction date.  This field is required.</t>
  </si>
  <si>
    <t>The rule class will be assigned by the Controllers Office.  This field is required.</t>
  </si>
  <si>
    <t xml:space="preserve">FUPLOAD         2FT01        000000018500Telphone charges for March         DGLX      10000 2210  71002 10                                          </t>
  </si>
  <si>
    <t>Enter the 6 character Organization code. This field is required.</t>
  </si>
  <si>
    <t>Enter the 6 character Account code. This field is required.</t>
  </si>
  <si>
    <t>Enter the 6 character Program code. This field is required.</t>
  </si>
  <si>
    <t xml:space="preserve">FUPLOAD         120080401                                                                                                                           </t>
  </si>
  <si>
    <t>Detail 124</t>
  </si>
  <si>
    <t>Detail 125</t>
  </si>
  <si>
    <t>Detail 126</t>
  </si>
  <si>
    <t>Detail 127</t>
  </si>
  <si>
    <t>Detail 128</t>
  </si>
  <si>
    <t>Detail 129</t>
  </si>
  <si>
    <t>Detail 130</t>
  </si>
  <si>
    <t>Detail 131</t>
  </si>
  <si>
    <t>Detail 132</t>
  </si>
  <si>
    <t>Detail 133</t>
  </si>
  <si>
    <t>Detail 134</t>
  </si>
  <si>
    <t>Detail 135</t>
  </si>
  <si>
    <t>Detail 136</t>
  </si>
  <si>
    <t>Detail 137</t>
  </si>
  <si>
    <t>Detail 138</t>
  </si>
  <si>
    <t>Trailer</t>
  </si>
  <si>
    <t>Text</t>
  </si>
  <si>
    <r>
      <t xml:space="preserve">Other Information </t>
    </r>
    <r>
      <rPr>
        <sz val="8"/>
        <rFont val="Arial"/>
        <family val="2"/>
      </rPr>
      <t>(50 character Maximum)</t>
    </r>
  </si>
  <si>
    <t xml:space="preserve">Record Count  </t>
  </si>
  <si>
    <t>Total Debits</t>
  </si>
  <si>
    <t>Total Credits</t>
  </si>
  <si>
    <t>Bank Code</t>
  </si>
  <si>
    <t>Chart Code</t>
  </si>
  <si>
    <t>Description</t>
  </si>
  <si>
    <t>Field Name</t>
  </si>
  <si>
    <t>Help Text</t>
  </si>
  <si>
    <t>RefNo</t>
  </si>
  <si>
    <t>OtherInformation</t>
  </si>
  <si>
    <t xml:space="preserve">RuleClassCode  </t>
  </si>
  <si>
    <t xml:space="preserve">FUPLOAD         2FT01        000000005600Telphone charges for March         DGLX      10000 2203  71002 10                                          </t>
  </si>
  <si>
    <t>Detail 161</t>
  </si>
  <si>
    <t>Detail 162</t>
  </si>
  <si>
    <t>Detail 163</t>
  </si>
  <si>
    <t>Detail 164</t>
  </si>
  <si>
    <t>Detail 165</t>
  </si>
  <si>
    <t>Detail 166</t>
  </si>
  <si>
    <t>Detail 167</t>
  </si>
  <si>
    <t>Detail 168</t>
  </si>
  <si>
    <t>Detail 169</t>
  </si>
  <si>
    <t>Enter the 6 character Activity code. This field is optional.</t>
  </si>
  <si>
    <t xml:space="preserve">FUPLOAD         4This text will be loaded into Document Text       JoAnn DePue 2200                                                                 </t>
  </si>
  <si>
    <t>C</t>
  </si>
  <si>
    <t xml:space="preserve">FUPLOAD         2FT01        000000009000Telphone charges for March         DGLX      10000 2200  71002 10                                          </t>
  </si>
  <si>
    <t xml:space="preserve">FUPLOAD         2FT01        000000059000Telphone charges for March         DGLX      10000 2201  71002 10                                          </t>
  </si>
  <si>
    <t xml:space="preserve">FUPLOAD         2FT01        000000001300Telphone charges for March         DGLX      10000 2202  71002 10                                          </t>
  </si>
  <si>
    <t>114000</t>
  </si>
  <si>
    <t xml:space="preserve">FUPLOAD         2FT01        000000142500Telphone charges for March         CGLX      10000 2300  71002 10                                          </t>
  </si>
  <si>
    <t xml:space="preserve">FUPLOAD         300000012000000285000                                                                                                               </t>
  </si>
  <si>
    <t>Detail 241</t>
  </si>
  <si>
    <t>Detail 242</t>
  </si>
  <si>
    <t>Detail 243</t>
  </si>
  <si>
    <t>Detail 244</t>
  </si>
  <si>
    <t>Detail 245</t>
  </si>
  <si>
    <t>Detail 246</t>
  </si>
  <si>
    <t>Detail 247</t>
  </si>
  <si>
    <t>Detail 248</t>
  </si>
  <si>
    <t>Detail 249</t>
  </si>
  <si>
    <t>Detail 250</t>
  </si>
  <si>
    <t>Detail end</t>
  </si>
  <si>
    <t>Enter your name, or the name of the person to contact 
in case there are any issues.</t>
  </si>
  <si>
    <t>Enter the system ID provided to you by the Controller's Office.</t>
  </si>
  <si>
    <t>Enter the 6 character Fund code. This field is required.</t>
  </si>
  <si>
    <t xml:space="preserve">FUPLOAD         2FT01        000000006000Telphone charges for March         DGLX      10000 2204  71002 10                                          </t>
  </si>
  <si>
    <t xml:space="preserve">FUPLOAD         2FT01        000000007200Telphone charges for March         DGLX      10000 2205  71002 10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</si>
</sst>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4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6"/>
      <name val="Arial"/>
      <family val="2"/>
    </font>
    <font>
      <sz val="10"/>
      <name val="Courier"/>
      <family val="3"/>
    </font>
    <font>
      <sz val="8"/>
      <name val="Tahoma"/>
      <family val="2"/>
    </font>
    <font>
      <b/>
      <sz val="8"/>
      <name val="Tahoma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20" borderId="0" xfId="0" applyFill="1" applyAlignment="1">
      <alignment/>
    </xf>
    <xf numFmtId="0" fontId="1" fillId="20" borderId="0" xfId="0" applyFont="1" applyFill="1" applyAlignment="1">
      <alignment vertical="center"/>
    </xf>
    <xf numFmtId="0" fontId="0" fillId="20" borderId="0" xfId="0" applyFill="1" applyAlignment="1">
      <alignment horizontal="right"/>
    </xf>
    <xf numFmtId="0" fontId="0" fillId="20" borderId="0" xfId="0" applyFill="1" applyAlignment="1">
      <alignment horizontal="center"/>
    </xf>
    <xf numFmtId="0" fontId="0" fillId="24" borderId="10" xfId="0" applyFill="1" applyBorder="1" applyAlignment="1" applyProtection="1">
      <alignment/>
      <protection locked="0"/>
    </xf>
    <xf numFmtId="0" fontId="0" fillId="5" borderId="10" xfId="0" applyFill="1" applyBorder="1" applyAlignment="1">
      <alignment/>
    </xf>
    <xf numFmtId="0" fontId="4" fillId="5" borderId="11" xfId="0" applyFont="1" applyFill="1" applyBorder="1" applyAlignment="1" quotePrefix="1">
      <alignment horizontal="center"/>
    </xf>
    <xf numFmtId="0" fontId="5" fillId="20" borderId="0" xfId="0" applyFont="1" applyFill="1" applyAlignment="1" quotePrefix="1">
      <alignment horizontal="left"/>
    </xf>
    <xf numFmtId="0" fontId="3" fillId="20" borderId="12" xfId="0" applyFont="1" applyFill="1" applyBorder="1" applyAlignment="1">
      <alignment horizontal="right"/>
    </xf>
    <xf numFmtId="0" fontId="3" fillId="20" borderId="12" xfId="0" applyFont="1" applyFill="1" applyBorder="1" applyAlignment="1">
      <alignment/>
    </xf>
    <xf numFmtId="0" fontId="3" fillId="20" borderId="13" xfId="0" applyFont="1" applyFill="1" applyBorder="1" applyAlignment="1">
      <alignment/>
    </xf>
    <xf numFmtId="0" fontId="6" fillId="20" borderId="0" xfId="0" applyFont="1" applyFill="1" applyAlignment="1">
      <alignment/>
    </xf>
    <xf numFmtId="4" fontId="0" fillId="5" borderId="10" xfId="0" applyNumberFormat="1" applyFill="1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 quotePrefix="1">
      <alignment/>
    </xf>
    <xf numFmtId="14" fontId="0" fillId="5" borderId="10" xfId="0" applyNumberFormat="1" applyFill="1" applyBorder="1" applyAlignment="1">
      <alignment/>
    </xf>
    <xf numFmtId="19" fontId="0" fillId="5" borderId="10" xfId="0" applyNumberFormat="1" applyFill="1" applyBorder="1" applyAlignment="1">
      <alignment/>
    </xf>
    <xf numFmtId="0" fontId="10" fillId="20" borderId="0" xfId="0" applyFont="1" applyFill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20" borderId="0" xfId="0" applyFont="1" applyFill="1" applyAlignment="1">
      <alignment/>
    </xf>
    <xf numFmtId="4" fontId="0" fillId="20" borderId="0" xfId="0" applyNumberFormat="1" applyFill="1" applyAlignment="1">
      <alignment/>
    </xf>
    <xf numFmtId="4" fontId="0" fillId="20" borderId="0" xfId="0" applyNumberFormat="1" applyFill="1" applyAlignment="1">
      <alignment horizontal="left" indent="1"/>
    </xf>
    <xf numFmtId="0" fontId="0" fillId="20" borderId="0" xfId="0" applyFill="1" applyAlignment="1">
      <alignment horizontal="left" indent="1"/>
    </xf>
    <xf numFmtId="0" fontId="0" fillId="0" borderId="10" xfId="0" applyFill="1" applyBorder="1" applyAlignment="1" applyProtection="1">
      <alignment horizontal="center"/>
      <protection locked="0"/>
    </xf>
    <xf numFmtId="0" fontId="0" fillId="20" borderId="10" xfId="0" applyFill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5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 quotePrefix="1">
      <alignment horizontal="left"/>
      <protection locked="0"/>
    </xf>
    <xf numFmtId="0" fontId="11" fillId="20" borderId="0" xfId="0" applyFont="1" applyFill="1" applyAlignment="1">
      <alignment/>
    </xf>
    <xf numFmtId="0" fontId="10" fillId="20" borderId="0" xfId="0" applyFont="1" applyFill="1" applyAlignment="1" quotePrefix="1">
      <alignment/>
    </xf>
    <xf numFmtId="14" fontId="0" fillId="24" borderId="10" xfId="0" applyNumberFormat="1" applyFill="1" applyBorder="1" applyAlignment="1" applyProtection="1">
      <alignment horizontal="left"/>
      <protection locked="0"/>
    </xf>
    <xf numFmtId="0" fontId="3" fillId="20" borderId="11" xfId="0" applyFont="1" applyFill="1" applyBorder="1" applyAlignment="1">
      <alignment horizontal="center"/>
    </xf>
    <xf numFmtId="0" fontId="3" fillId="20" borderId="11" xfId="0" applyFont="1" applyFill="1" applyBorder="1" applyAlignment="1">
      <alignment/>
    </xf>
    <xf numFmtId="0" fontId="3" fillId="20" borderId="11" xfId="0" applyFont="1" applyFill="1" applyBorder="1" applyAlignment="1">
      <alignment/>
    </xf>
    <xf numFmtId="0" fontId="3" fillId="20" borderId="16" xfId="0" applyFont="1" applyFill="1" applyBorder="1" applyAlignment="1">
      <alignment/>
    </xf>
    <xf numFmtId="49" fontId="0" fillId="0" borderId="10" xfId="0" applyNumberFormat="1" applyBorder="1" applyAlignment="1" applyProtection="1">
      <alignment/>
      <protection locked="0"/>
    </xf>
    <xf numFmtId="0" fontId="3" fillId="20" borderId="17" xfId="0" applyFont="1" applyFill="1" applyBorder="1" applyAlignment="1">
      <alignment/>
    </xf>
    <xf numFmtId="0" fontId="3" fillId="20" borderId="12" xfId="0" applyFont="1" applyFill="1" applyBorder="1" applyAlignment="1">
      <alignment/>
    </xf>
    <xf numFmtId="49" fontId="0" fillId="0" borderId="10" xfId="0" applyNumberFormat="1" applyBorder="1" applyAlignment="1" applyProtection="1">
      <alignment horizontal="center"/>
      <protection locked="0"/>
    </xf>
    <xf numFmtId="0" fontId="3" fillId="20" borderId="18" xfId="0" applyFont="1" applyFill="1" applyBorder="1" applyAlignment="1">
      <alignment horizontal="center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/>
      <protection locked="0"/>
    </xf>
    <xf numFmtId="49" fontId="0" fillId="0" borderId="20" xfId="0" applyNumberFormat="1" applyBorder="1" applyAlignment="1" applyProtection="1">
      <alignment/>
      <protection locked="0"/>
    </xf>
    <xf numFmtId="49" fontId="0" fillId="0" borderId="15" xfId="0" applyNumberFormat="1" applyFon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9" fontId="0" fillId="0" borderId="19" xfId="0" applyNumberFormat="1" applyFont="1" applyBorder="1" applyAlignment="1" applyProtection="1">
      <alignment/>
      <protection locked="0"/>
    </xf>
    <xf numFmtId="0" fontId="0" fillId="24" borderId="21" xfId="0" applyFont="1" applyFill="1" applyBorder="1" applyAlignment="1" applyProtection="1">
      <alignment horizontal="left"/>
      <protection locked="0"/>
    </xf>
    <xf numFmtId="0" fontId="0" fillId="24" borderId="22" xfId="0" applyFill="1" applyBorder="1" applyAlignment="1" applyProtection="1">
      <alignment horizontal="left"/>
      <protection locked="0"/>
    </xf>
    <xf numFmtId="0" fontId="0" fillId="24" borderId="23" xfId="0" applyFill="1" applyBorder="1" applyAlignment="1" applyProtection="1">
      <alignment horizontal="left"/>
      <protection locked="0"/>
    </xf>
    <xf numFmtId="0" fontId="0" fillId="24" borderId="21" xfId="0" applyFill="1" applyBorder="1" applyAlignment="1" applyProtection="1">
      <alignment horizontal="left"/>
      <protection locked="0"/>
    </xf>
    <xf numFmtId="0" fontId="3" fillId="20" borderId="24" xfId="0" applyFont="1" applyFill="1" applyBorder="1" applyAlignment="1">
      <alignment horizontal="center" vertical="center"/>
    </xf>
    <xf numFmtId="0" fontId="3" fillId="20" borderId="25" xfId="0" applyFont="1" applyFill="1" applyBorder="1" applyAlignment="1">
      <alignment horizontal="center" vertical="center"/>
    </xf>
    <xf numFmtId="0" fontId="3" fillId="20" borderId="26" xfId="0" applyFont="1" applyFill="1" applyBorder="1" applyAlignment="1">
      <alignment horizontal="center" vertical="center"/>
    </xf>
    <xf numFmtId="0" fontId="3" fillId="20" borderId="27" xfId="0" applyFont="1" applyFill="1" applyBorder="1" applyAlignment="1">
      <alignment horizontal="center" vertical="center"/>
    </xf>
    <xf numFmtId="0" fontId="3" fillId="20" borderId="28" xfId="0" applyFont="1" applyFill="1" applyBorder="1" applyAlignment="1">
      <alignment horizontal="center" vertical="center"/>
    </xf>
    <xf numFmtId="0" fontId="3" fillId="20" borderId="2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3:C1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6.140625" style="0" bestFit="1" customWidth="1"/>
    <col min="2" max="2" width="46.8515625" style="0" customWidth="1"/>
    <col min="3" max="3" width="15.7109375" style="0" customWidth="1"/>
  </cols>
  <sheetData>
    <row r="3" spans="1:2" ht="12">
      <c r="A3" s="24" t="s">
        <v>288</v>
      </c>
      <c r="B3" s="24" t="s">
        <v>289</v>
      </c>
    </row>
    <row r="4" spans="1:2" ht="46.5" customHeight="1">
      <c r="A4" s="22" t="s">
        <v>232</v>
      </c>
      <c r="B4" s="23" t="s">
        <v>323</v>
      </c>
    </row>
    <row r="5" spans="1:2" ht="46.5" customHeight="1">
      <c r="A5" s="22" t="s">
        <v>228</v>
      </c>
      <c r="B5" s="23" t="s">
        <v>80</v>
      </c>
    </row>
    <row r="6" spans="1:2" ht="46.5" customHeight="1">
      <c r="A6" s="22" t="s">
        <v>151</v>
      </c>
      <c r="B6" s="23" t="s">
        <v>324</v>
      </c>
    </row>
    <row r="7" spans="1:2" ht="46.5" customHeight="1">
      <c r="A7" s="22" t="s">
        <v>292</v>
      </c>
      <c r="B7" s="23" t="s">
        <v>258</v>
      </c>
    </row>
    <row r="8" spans="1:2" ht="46.5" customHeight="1">
      <c r="A8" s="22" t="s">
        <v>231</v>
      </c>
      <c r="B8" s="23" t="s">
        <v>257</v>
      </c>
    </row>
    <row r="9" spans="1:2" ht="46.5" customHeight="1">
      <c r="A9" s="22" t="s">
        <v>291</v>
      </c>
      <c r="B9" s="23" t="s">
        <v>256</v>
      </c>
    </row>
    <row r="10" spans="1:2" ht="46.5" customHeight="1">
      <c r="A10" s="22" t="s">
        <v>233</v>
      </c>
      <c r="B10" s="23" t="s">
        <v>325</v>
      </c>
    </row>
    <row r="11" spans="1:2" ht="46.5" customHeight="1">
      <c r="A11" s="22" t="s">
        <v>234</v>
      </c>
      <c r="B11" s="23" t="s">
        <v>260</v>
      </c>
    </row>
    <row r="12" spans="1:2" ht="46.5" customHeight="1">
      <c r="A12" s="22" t="s">
        <v>235</v>
      </c>
      <c r="B12" s="23" t="s">
        <v>261</v>
      </c>
    </row>
    <row r="13" spans="1:2" ht="46.5" customHeight="1">
      <c r="A13" s="22" t="s">
        <v>236</v>
      </c>
      <c r="B13" s="23" t="s">
        <v>262</v>
      </c>
    </row>
    <row r="14" spans="1:2" ht="46.5" customHeight="1">
      <c r="A14" s="22" t="s">
        <v>237</v>
      </c>
      <c r="B14" s="23" t="s">
        <v>303</v>
      </c>
    </row>
    <row r="15" spans="1:2" ht="46.5" customHeight="1">
      <c r="A15" s="22" t="s">
        <v>238</v>
      </c>
      <c r="B15" s="23" t="s">
        <v>107</v>
      </c>
    </row>
    <row r="16" spans="1:2" ht="54.75" customHeight="1">
      <c r="A16" s="22" t="s">
        <v>152</v>
      </c>
      <c r="B16" s="23" t="s">
        <v>254</v>
      </c>
    </row>
    <row r="17" spans="1:3" ht="57" customHeight="1">
      <c r="A17" s="22" t="s">
        <v>241</v>
      </c>
      <c r="B17" s="23" t="s">
        <v>244</v>
      </c>
      <c r="C17" s="23"/>
    </row>
    <row r="18" spans="1:2" ht="46.5" customHeight="1">
      <c r="A18" s="22" t="s">
        <v>287</v>
      </c>
      <c r="B18" s="23" t="s">
        <v>81</v>
      </c>
    </row>
    <row r="19" spans="1:2" ht="46.5" customHeight="1">
      <c r="A19" s="22" t="s">
        <v>290</v>
      </c>
      <c r="B19" s="23" t="s">
        <v>62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263"/>
  <sheetViews>
    <sheetView tabSelected="1" zoomScalePageLayoutView="0" workbookViewId="0" topLeftCell="B1">
      <selection activeCell="C6" sqref="C6"/>
    </sheetView>
  </sheetViews>
  <sheetFormatPr defaultColWidth="8.8515625" defaultRowHeight="12.75"/>
  <cols>
    <col min="1" max="2" width="10.28125" style="0" customWidth="1"/>
    <col min="3" max="3" width="11.7109375" style="0" customWidth="1"/>
    <col min="4" max="4" width="7.421875" style="0" customWidth="1"/>
    <col min="5" max="6" width="10.28125" style="0" customWidth="1"/>
    <col min="7" max="8" width="18.7109375" style="0" customWidth="1"/>
    <col min="9" max="9" width="56.00390625" style="0" customWidth="1"/>
    <col min="10" max="10" width="13.140625" style="0" customWidth="1"/>
    <col min="11" max="12" width="2.8515625" style="0" customWidth="1"/>
    <col min="13" max="13" width="11.7109375" style="0" customWidth="1"/>
    <col min="14" max="15" width="5.7109375" style="0" customWidth="1"/>
    <col min="16" max="18" width="8.8515625" style="0" customWidth="1"/>
    <col min="19" max="19" width="2.8515625" style="0" customWidth="1"/>
  </cols>
  <sheetData>
    <row r="1" spans="1:19" ht="29.25" customHeight="1">
      <c r="A1" s="2" t="s">
        <v>227</v>
      </c>
      <c r="B1" s="1"/>
      <c r="C1" s="1"/>
      <c r="D1" s="1"/>
      <c r="E1" s="1"/>
      <c r="F1" s="1"/>
      <c r="G1" s="1"/>
      <c r="H1" s="1"/>
      <c r="I1" s="1" t="s">
        <v>242</v>
      </c>
      <c r="J1" s="1" t="s">
        <v>243</v>
      </c>
      <c r="K1" s="21"/>
      <c r="L1" s="33"/>
      <c r="M1" s="1"/>
      <c r="N1" s="1"/>
      <c r="O1" s="1"/>
      <c r="P1" s="1"/>
      <c r="Q1" s="1"/>
      <c r="R1" s="1"/>
      <c r="S1" s="1"/>
    </row>
    <row r="2" spans="1:19" ht="18" customHeight="1">
      <c r="A2" s="1"/>
      <c r="B2" s="3" t="s">
        <v>232</v>
      </c>
      <c r="C2" s="53"/>
      <c r="D2" s="54"/>
      <c r="E2" s="54"/>
      <c r="F2" s="55"/>
      <c r="G2" s="1"/>
      <c r="H2" s="1"/>
      <c r="I2" s="6"/>
      <c r="J2" s="19"/>
      <c r="K2" s="21"/>
      <c r="L2" s="21">
        <f>COUNTA(C2)</f>
        <v>0</v>
      </c>
      <c r="M2" s="1"/>
      <c r="N2" s="1"/>
      <c r="O2" s="1"/>
      <c r="P2" s="1"/>
      <c r="Q2" s="1"/>
      <c r="R2" s="1"/>
      <c r="S2" s="1"/>
    </row>
    <row r="3" spans="1:19" ht="18" customHeight="1">
      <c r="A3" s="1"/>
      <c r="B3" s="3" t="s">
        <v>228</v>
      </c>
      <c r="C3" s="53"/>
      <c r="D3" s="54"/>
      <c r="E3" s="54"/>
      <c r="F3" s="55"/>
      <c r="G3" s="1"/>
      <c r="H3" s="1"/>
      <c r="I3" s="1"/>
      <c r="J3" s="20"/>
      <c r="K3" s="21"/>
      <c r="L3" s="21">
        <f>COUNTA(C3)</f>
        <v>0</v>
      </c>
      <c r="M3" s="1"/>
      <c r="N3" s="1"/>
      <c r="O3" s="1"/>
      <c r="P3" s="1"/>
      <c r="Q3" s="1"/>
      <c r="R3" s="1"/>
      <c r="S3" s="1"/>
    </row>
    <row r="4" spans="1:19" ht="18" customHeight="1">
      <c r="A4" s="1"/>
      <c r="B4" s="3" t="s">
        <v>229</v>
      </c>
      <c r="C4" s="5"/>
      <c r="D4" s="1"/>
      <c r="E4" s="1"/>
      <c r="F4" s="1"/>
      <c r="G4" s="1"/>
      <c r="H4" s="1"/>
      <c r="I4" s="1"/>
      <c r="J4" s="1"/>
      <c r="K4" s="21"/>
      <c r="L4" s="21">
        <f>COUNTA(C4)</f>
        <v>0</v>
      </c>
      <c r="M4" s="1"/>
      <c r="N4" s="1"/>
      <c r="O4" s="1"/>
      <c r="P4" s="1"/>
      <c r="Q4" s="1"/>
      <c r="R4" s="1"/>
      <c r="S4" s="1"/>
    </row>
    <row r="5" spans="1:19" ht="18" customHeight="1">
      <c r="A5" s="1"/>
      <c r="B5" s="3" t="s">
        <v>230</v>
      </c>
      <c r="C5" s="5"/>
      <c r="D5" s="1"/>
      <c r="E5" s="3" t="s">
        <v>285</v>
      </c>
      <c r="F5" s="29">
        <v>24</v>
      </c>
      <c r="G5" s="1"/>
      <c r="H5" s="1" t="s">
        <v>281</v>
      </c>
      <c r="I5" s="1"/>
      <c r="J5" s="1"/>
      <c r="K5" s="21"/>
      <c r="L5" s="21">
        <f>COUNTA(C5)</f>
        <v>0</v>
      </c>
      <c r="M5" s="1"/>
      <c r="N5" s="1"/>
      <c r="O5" s="1"/>
      <c r="P5" s="1"/>
      <c r="Q5" s="1"/>
      <c r="R5" s="1"/>
      <c r="S5" s="1"/>
    </row>
    <row r="6" spans="1:19" ht="18" customHeight="1">
      <c r="A6" s="1"/>
      <c r="B6" s="3" t="s">
        <v>231</v>
      </c>
      <c r="C6" s="35"/>
      <c r="D6" s="1"/>
      <c r="E6" s="3" t="s">
        <v>286</v>
      </c>
      <c r="F6" s="28" t="s">
        <v>305</v>
      </c>
      <c r="G6" s="1"/>
      <c r="H6" s="56"/>
      <c r="I6" s="55"/>
      <c r="J6" s="1"/>
      <c r="K6" s="21"/>
      <c r="L6" s="21">
        <f>COUNTA(C6)</f>
        <v>0</v>
      </c>
      <c r="M6" s="1"/>
      <c r="N6" s="1"/>
      <c r="O6" s="1"/>
      <c r="P6" s="1"/>
      <c r="Q6" s="1"/>
      <c r="R6" s="1"/>
      <c r="S6" s="1"/>
    </row>
    <row r="7" spans="1:19" ht="18" customHeight="1">
      <c r="A7" s="1"/>
      <c r="B7" s="1"/>
      <c r="C7" s="1"/>
      <c r="D7" s="1"/>
      <c r="E7" s="1"/>
      <c r="F7" s="1"/>
      <c r="G7" s="3" t="s">
        <v>282</v>
      </c>
      <c r="H7" s="7">
        <f>COUNTA(A13:A262)</f>
        <v>1</v>
      </c>
      <c r="I7" s="8">
        <f>IF($H$7&gt;250,"You are over the JV size limit.",IF($H$7&gt;225,"You are nearing the JV size limit.",""))</f>
      </c>
      <c r="J7" s="1"/>
      <c r="K7" s="21"/>
      <c r="L7" s="33"/>
      <c r="M7" s="1"/>
      <c r="N7" s="1"/>
      <c r="O7" s="1"/>
      <c r="P7" s="1"/>
      <c r="Q7" s="1"/>
      <c r="R7" s="1"/>
      <c r="S7" s="1"/>
    </row>
    <row r="8" spans="1:19" ht="18" customHeight="1">
      <c r="A8" s="1"/>
      <c r="B8" s="1"/>
      <c r="C8" s="1"/>
      <c r="D8" s="1"/>
      <c r="E8" s="1"/>
      <c r="F8" s="1"/>
      <c r="G8" s="1"/>
      <c r="H8" s="1"/>
      <c r="I8" s="8">
        <f>IF($H$7&gt;250,"Please reduce the size of the batch.",IF($H$7&gt;225,"Please balance and complete the batch.",""))</f>
      </c>
      <c r="J8" s="1"/>
      <c r="K8" s="21"/>
      <c r="L8" s="33"/>
      <c r="M8" s="1"/>
      <c r="N8" s="1"/>
      <c r="O8" s="1"/>
      <c r="P8" s="1"/>
      <c r="Q8" s="1"/>
      <c r="R8" s="1"/>
      <c r="S8" s="1"/>
    </row>
    <row r="9" spans="1:19" ht="18" customHeight="1" thickBot="1">
      <c r="A9" s="1"/>
      <c r="B9" s="1"/>
      <c r="C9" s="1"/>
      <c r="D9" s="1"/>
      <c r="E9" s="1"/>
      <c r="F9" s="1"/>
      <c r="G9" s="4" t="s">
        <v>283</v>
      </c>
      <c r="H9" s="4" t="s">
        <v>284</v>
      </c>
      <c r="I9" s="27" t="s">
        <v>82</v>
      </c>
      <c r="J9" s="1"/>
      <c r="K9" s="21"/>
      <c r="L9" s="33"/>
      <c r="M9" s="1"/>
      <c r="N9" s="1"/>
      <c r="O9" s="1"/>
      <c r="P9" s="1"/>
      <c r="Q9" s="1"/>
      <c r="R9" s="1"/>
      <c r="S9" s="1"/>
    </row>
    <row r="10" spans="1:19" ht="18" customHeight="1">
      <c r="A10" s="12" t="s">
        <v>83</v>
      </c>
      <c r="B10" s="1"/>
      <c r="C10" s="1"/>
      <c r="D10" s="1"/>
      <c r="E10" s="1"/>
      <c r="F10" s="1"/>
      <c r="G10" s="13">
        <f>SUM(G13:G262)</f>
        <v>0</v>
      </c>
      <c r="H10" s="13">
        <f>SUM(H13:H262)</f>
        <v>0</v>
      </c>
      <c r="I10" s="26">
        <f>G10-H10</f>
        <v>0</v>
      </c>
      <c r="J10" s="1"/>
      <c r="K10" s="21"/>
      <c r="L10" s="33"/>
      <c r="M10" s="57" t="s">
        <v>84</v>
      </c>
      <c r="N10" s="58"/>
      <c r="O10" s="58"/>
      <c r="P10" s="58"/>
      <c r="Q10" s="58"/>
      <c r="R10" s="59"/>
      <c r="S10" s="1"/>
    </row>
    <row r="11" spans="1:19" ht="18" customHeight="1" thickBot="1">
      <c r="A11" s="1"/>
      <c r="B11" s="1"/>
      <c r="C11" s="1"/>
      <c r="D11" s="1"/>
      <c r="E11" s="1"/>
      <c r="F11" s="1"/>
      <c r="G11" s="1"/>
      <c r="H11" s="25"/>
      <c r="I11" s="1"/>
      <c r="J11" s="1"/>
      <c r="K11" s="21"/>
      <c r="L11" s="33"/>
      <c r="M11" s="60"/>
      <c r="N11" s="61"/>
      <c r="O11" s="61"/>
      <c r="P11" s="61"/>
      <c r="Q11" s="61"/>
      <c r="R11" s="62"/>
      <c r="S11" s="1"/>
    </row>
    <row r="12" spans="1:19" ht="18" customHeight="1">
      <c r="A12" s="41" t="s">
        <v>233</v>
      </c>
      <c r="B12" s="42" t="s">
        <v>234</v>
      </c>
      <c r="C12" s="42" t="s">
        <v>235</v>
      </c>
      <c r="D12" s="42" t="s">
        <v>236</v>
      </c>
      <c r="E12" s="42" t="s">
        <v>237</v>
      </c>
      <c r="F12" s="42" t="s">
        <v>238</v>
      </c>
      <c r="G12" s="9" t="s">
        <v>152</v>
      </c>
      <c r="H12" s="9" t="s">
        <v>241</v>
      </c>
      <c r="I12" s="10" t="s">
        <v>240</v>
      </c>
      <c r="J12" s="11" t="s">
        <v>239</v>
      </c>
      <c r="K12" s="21">
        <f>COUNTIF(K13:K262,2)</f>
        <v>0</v>
      </c>
      <c r="L12" s="34">
        <f>COUNTIF(L13:L262,1)+COUNTIF(L13:L262,2)+COUNTIF(L13:L262,3)+COUNTIF(L13:L262,4)</f>
        <v>1</v>
      </c>
      <c r="M12" s="39" t="s">
        <v>90</v>
      </c>
      <c r="N12" s="38" t="s">
        <v>85</v>
      </c>
      <c r="O12" s="38" t="s">
        <v>86</v>
      </c>
      <c r="P12" s="36" t="s">
        <v>88</v>
      </c>
      <c r="Q12" s="37" t="s">
        <v>89</v>
      </c>
      <c r="R12" s="44" t="s">
        <v>87</v>
      </c>
      <c r="S12" s="1"/>
    </row>
    <row r="13" spans="1:19" ht="15" customHeight="1">
      <c r="A13" s="49"/>
      <c r="B13" s="50"/>
      <c r="C13" s="50"/>
      <c r="D13" s="50"/>
      <c r="E13" s="30"/>
      <c r="F13" s="30"/>
      <c r="G13" s="14"/>
      <c r="H13" s="14"/>
      <c r="I13" s="51"/>
      <c r="J13" s="47"/>
      <c r="K13" s="21">
        <f>COUNT(G13:H13)</f>
        <v>0</v>
      </c>
      <c r="L13" s="34">
        <f>COUNTA(A13,B13,C13,D13,G13,H13)</f>
        <v>0</v>
      </c>
      <c r="M13" s="31"/>
      <c r="N13" s="30"/>
      <c r="O13" s="30"/>
      <c r="P13" s="43"/>
      <c r="Q13" s="40"/>
      <c r="R13" s="45"/>
      <c r="S13" s="1"/>
    </row>
    <row r="14" spans="1:19" ht="15" customHeight="1">
      <c r="A14" s="49" t="s">
        <v>309</v>
      </c>
      <c r="B14" s="50"/>
      <c r="C14" s="50"/>
      <c r="D14" s="50"/>
      <c r="E14" s="30"/>
      <c r="F14" s="30"/>
      <c r="G14" s="14"/>
      <c r="H14" s="14"/>
      <c r="I14" s="51"/>
      <c r="J14" s="52"/>
      <c r="K14" s="21">
        <f aca="true" t="shared" si="0" ref="K14:K77">COUNT(G14:H14)</f>
        <v>0</v>
      </c>
      <c r="L14" s="34">
        <f>COUNTA(A14,B14,C14,D14,G14,H14)</f>
        <v>1</v>
      </c>
      <c r="M14" s="31"/>
      <c r="N14" s="30"/>
      <c r="O14" s="30"/>
      <c r="P14" s="43"/>
      <c r="Q14" s="40"/>
      <c r="R14" s="45"/>
      <c r="S14" s="1"/>
    </row>
    <row r="15" spans="1:19" ht="15" customHeight="1">
      <c r="A15" s="49"/>
      <c r="B15" s="50"/>
      <c r="C15" s="50"/>
      <c r="D15" s="50"/>
      <c r="E15" s="30"/>
      <c r="F15" s="30"/>
      <c r="G15" s="14"/>
      <c r="H15" s="14"/>
      <c r="I15" s="51"/>
      <c r="J15" s="47"/>
      <c r="K15" s="21">
        <f t="shared" si="0"/>
        <v>0</v>
      </c>
      <c r="L15" s="34">
        <f>COUNTA(A15,B15,C15,D15,G15,H15)</f>
        <v>0</v>
      </c>
      <c r="M15" s="31"/>
      <c r="N15" s="30"/>
      <c r="O15" s="30"/>
      <c r="P15" s="43"/>
      <c r="Q15" s="40"/>
      <c r="R15" s="45"/>
      <c r="S15" s="1"/>
    </row>
    <row r="16" spans="1:19" ht="15" customHeight="1">
      <c r="A16" s="49"/>
      <c r="B16" s="50"/>
      <c r="C16" s="50"/>
      <c r="D16" s="50"/>
      <c r="E16" s="30"/>
      <c r="F16" s="30"/>
      <c r="G16" s="14"/>
      <c r="H16" s="14"/>
      <c r="I16" s="51"/>
      <c r="J16" s="52"/>
      <c r="K16" s="21">
        <f t="shared" si="0"/>
        <v>0</v>
      </c>
      <c r="L16" s="34">
        <f>COUNTA(A16,B16,C16,D16,G16,H16)</f>
        <v>0</v>
      </c>
      <c r="M16" s="31"/>
      <c r="N16" s="30"/>
      <c r="O16" s="30"/>
      <c r="P16" s="43"/>
      <c r="Q16" s="40"/>
      <c r="R16" s="45"/>
      <c r="S16" s="1"/>
    </row>
    <row r="17" spans="1:19" ht="15" customHeight="1">
      <c r="A17" s="49"/>
      <c r="B17" s="50"/>
      <c r="C17" s="50"/>
      <c r="D17" s="50"/>
      <c r="E17" s="30"/>
      <c r="F17" s="30"/>
      <c r="G17" s="14"/>
      <c r="H17" s="14"/>
      <c r="I17" s="51"/>
      <c r="J17" s="47"/>
      <c r="K17" s="21">
        <f t="shared" si="0"/>
        <v>0</v>
      </c>
      <c r="L17" s="34">
        <f aca="true" t="shared" si="1" ref="L17:L77">COUNTA(A17,B17,C17,D17,G17,H17)</f>
        <v>0</v>
      </c>
      <c r="M17" s="31"/>
      <c r="N17" s="30"/>
      <c r="O17" s="30"/>
      <c r="P17" s="43"/>
      <c r="Q17" s="40"/>
      <c r="R17" s="45"/>
      <c r="S17" s="1"/>
    </row>
    <row r="18" spans="1:19" ht="15" customHeight="1">
      <c r="A18" s="49"/>
      <c r="B18" s="50"/>
      <c r="C18" s="50"/>
      <c r="D18" s="50"/>
      <c r="E18" s="30"/>
      <c r="F18" s="30"/>
      <c r="G18" s="14"/>
      <c r="H18" s="14"/>
      <c r="I18" s="51"/>
      <c r="J18" s="52"/>
      <c r="K18" s="21">
        <f t="shared" si="0"/>
        <v>0</v>
      </c>
      <c r="L18" s="34">
        <f t="shared" si="1"/>
        <v>0</v>
      </c>
      <c r="M18" s="31"/>
      <c r="N18" s="30"/>
      <c r="O18" s="30"/>
      <c r="P18" s="43"/>
      <c r="Q18" s="40"/>
      <c r="R18" s="45"/>
      <c r="S18" s="1"/>
    </row>
    <row r="19" spans="1:19" ht="15" customHeight="1">
      <c r="A19" s="49"/>
      <c r="B19" s="50"/>
      <c r="C19" s="50"/>
      <c r="D19" s="50"/>
      <c r="E19" s="30"/>
      <c r="F19" s="30"/>
      <c r="G19" s="14"/>
      <c r="H19" s="14"/>
      <c r="I19" s="51"/>
      <c r="J19" s="47"/>
      <c r="K19" s="21">
        <f t="shared" si="0"/>
        <v>0</v>
      </c>
      <c r="L19" s="34">
        <f t="shared" si="1"/>
        <v>0</v>
      </c>
      <c r="M19" s="31"/>
      <c r="N19" s="30"/>
      <c r="O19" s="30"/>
      <c r="P19" s="43"/>
      <c r="Q19" s="40"/>
      <c r="R19" s="45"/>
      <c r="S19" s="1"/>
    </row>
    <row r="20" spans="1:19" ht="15" customHeight="1">
      <c r="A20" s="49"/>
      <c r="B20" s="50"/>
      <c r="C20" s="50"/>
      <c r="D20" s="50"/>
      <c r="E20" s="30"/>
      <c r="F20" s="30"/>
      <c r="G20" s="14"/>
      <c r="H20" s="14"/>
      <c r="I20" s="51"/>
      <c r="J20" s="52"/>
      <c r="K20" s="21">
        <f t="shared" si="0"/>
        <v>0</v>
      </c>
      <c r="L20" s="34">
        <f t="shared" si="1"/>
        <v>0</v>
      </c>
      <c r="M20" s="31"/>
      <c r="N20" s="30"/>
      <c r="O20" s="30"/>
      <c r="P20" s="43"/>
      <c r="Q20" s="40"/>
      <c r="R20" s="45"/>
      <c r="S20" s="1"/>
    </row>
    <row r="21" spans="1:19" ht="15" customHeight="1">
      <c r="A21" s="49"/>
      <c r="B21" s="50"/>
      <c r="C21" s="50"/>
      <c r="D21" s="50"/>
      <c r="E21" s="30"/>
      <c r="F21" s="30"/>
      <c r="G21" s="14"/>
      <c r="H21" s="14"/>
      <c r="I21" s="51"/>
      <c r="J21" s="47"/>
      <c r="K21" s="21">
        <f t="shared" si="0"/>
        <v>0</v>
      </c>
      <c r="L21" s="34">
        <f t="shared" si="1"/>
        <v>0</v>
      </c>
      <c r="M21" s="31"/>
      <c r="N21" s="32"/>
      <c r="O21" s="30"/>
      <c r="P21" s="43"/>
      <c r="Q21" s="40"/>
      <c r="R21" s="45"/>
      <c r="S21" s="1"/>
    </row>
    <row r="22" spans="1:19" ht="15" customHeight="1">
      <c r="A22" s="49"/>
      <c r="B22" s="50"/>
      <c r="C22" s="50"/>
      <c r="D22" s="50"/>
      <c r="E22" s="30"/>
      <c r="F22" s="30"/>
      <c r="G22" s="14"/>
      <c r="H22" s="14"/>
      <c r="I22" s="51"/>
      <c r="J22" s="52"/>
      <c r="K22" s="21">
        <f t="shared" si="0"/>
        <v>0</v>
      </c>
      <c r="L22" s="34">
        <f t="shared" si="1"/>
        <v>0</v>
      </c>
      <c r="M22" s="31"/>
      <c r="N22" s="32"/>
      <c r="O22" s="30"/>
      <c r="P22" s="43"/>
      <c r="Q22" s="40"/>
      <c r="R22" s="45"/>
      <c r="S22" s="1"/>
    </row>
    <row r="23" spans="1:19" ht="15" customHeight="1">
      <c r="A23" s="49"/>
      <c r="B23" s="50"/>
      <c r="C23" s="50"/>
      <c r="D23" s="50"/>
      <c r="E23" s="30"/>
      <c r="F23" s="30"/>
      <c r="G23" s="14"/>
      <c r="H23" s="14"/>
      <c r="I23" s="51"/>
      <c r="J23" s="47"/>
      <c r="K23" s="21">
        <f t="shared" si="0"/>
        <v>0</v>
      </c>
      <c r="L23" s="34">
        <f t="shared" si="1"/>
        <v>0</v>
      </c>
      <c r="M23" s="31"/>
      <c r="N23" s="32"/>
      <c r="O23" s="30"/>
      <c r="P23" s="43"/>
      <c r="Q23" s="40"/>
      <c r="R23" s="45"/>
      <c r="S23" s="1"/>
    </row>
    <row r="24" spans="1:19" ht="15" customHeight="1">
      <c r="A24" s="49"/>
      <c r="B24" s="50"/>
      <c r="C24" s="50"/>
      <c r="D24" s="50"/>
      <c r="E24" s="30"/>
      <c r="F24" s="30"/>
      <c r="G24" s="14"/>
      <c r="H24" s="14"/>
      <c r="I24" s="51"/>
      <c r="J24" s="52"/>
      <c r="K24" s="21">
        <f t="shared" si="0"/>
        <v>0</v>
      </c>
      <c r="L24" s="34">
        <f t="shared" si="1"/>
        <v>0</v>
      </c>
      <c r="M24" s="31"/>
      <c r="N24" s="32"/>
      <c r="O24" s="30"/>
      <c r="P24" s="43"/>
      <c r="Q24" s="40"/>
      <c r="R24" s="45"/>
      <c r="S24" s="1"/>
    </row>
    <row r="25" spans="1:19" ht="15" customHeight="1">
      <c r="A25" s="49"/>
      <c r="B25" s="50"/>
      <c r="C25" s="50"/>
      <c r="D25" s="50"/>
      <c r="E25" s="30"/>
      <c r="F25" s="30"/>
      <c r="G25" s="14"/>
      <c r="H25" s="14"/>
      <c r="I25" s="51"/>
      <c r="J25" s="47"/>
      <c r="K25" s="21">
        <f t="shared" si="0"/>
        <v>0</v>
      </c>
      <c r="L25" s="34">
        <f t="shared" si="1"/>
        <v>0</v>
      </c>
      <c r="M25" s="31"/>
      <c r="N25" s="32"/>
      <c r="O25" s="30"/>
      <c r="P25" s="43"/>
      <c r="Q25" s="40"/>
      <c r="R25" s="45"/>
      <c r="S25" s="1"/>
    </row>
    <row r="26" spans="1:19" ht="15" customHeight="1">
      <c r="A26" s="49"/>
      <c r="B26" s="50"/>
      <c r="C26" s="50"/>
      <c r="D26" s="50"/>
      <c r="E26" s="30"/>
      <c r="F26" s="30"/>
      <c r="G26" s="14"/>
      <c r="H26" s="14"/>
      <c r="I26" s="51"/>
      <c r="J26" s="52"/>
      <c r="K26" s="21">
        <f t="shared" si="0"/>
        <v>0</v>
      </c>
      <c r="L26" s="34">
        <f t="shared" si="1"/>
        <v>0</v>
      </c>
      <c r="M26" s="31"/>
      <c r="N26" s="32"/>
      <c r="O26" s="30"/>
      <c r="P26" s="43"/>
      <c r="Q26" s="40"/>
      <c r="R26" s="45"/>
      <c r="S26" s="1"/>
    </row>
    <row r="27" spans="1:19" ht="15" customHeight="1">
      <c r="A27" s="49"/>
      <c r="B27" s="50"/>
      <c r="C27" s="50"/>
      <c r="D27" s="50"/>
      <c r="E27" s="30"/>
      <c r="F27" s="30"/>
      <c r="G27" s="14"/>
      <c r="H27" s="14"/>
      <c r="I27" s="51"/>
      <c r="J27" s="47"/>
      <c r="K27" s="21">
        <f t="shared" si="0"/>
        <v>0</v>
      </c>
      <c r="L27" s="34">
        <f t="shared" si="1"/>
        <v>0</v>
      </c>
      <c r="M27" s="31"/>
      <c r="N27" s="32"/>
      <c r="O27" s="30"/>
      <c r="P27" s="43"/>
      <c r="Q27" s="40"/>
      <c r="R27" s="45"/>
      <c r="S27" s="1"/>
    </row>
    <row r="28" spans="1:19" ht="15" customHeight="1">
      <c r="A28" s="49"/>
      <c r="B28" s="50"/>
      <c r="C28" s="50"/>
      <c r="D28" s="50"/>
      <c r="E28" s="30"/>
      <c r="F28" s="30"/>
      <c r="G28" s="14"/>
      <c r="H28" s="14"/>
      <c r="I28" s="51"/>
      <c r="J28" s="52"/>
      <c r="K28" s="21">
        <f t="shared" si="0"/>
        <v>0</v>
      </c>
      <c r="L28" s="34">
        <f t="shared" si="1"/>
        <v>0</v>
      </c>
      <c r="M28" s="31"/>
      <c r="N28" s="32"/>
      <c r="O28" s="30"/>
      <c r="P28" s="43"/>
      <c r="Q28" s="40"/>
      <c r="R28" s="45"/>
      <c r="S28" s="1"/>
    </row>
    <row r="29" spans="1:19" ht="15" customHeight="1">
      <c r="A29" s="31"/>
      <c r="B29" s="32"/>
      <c r="C29" s="30"/>
      <c r="D29" s="30"/>
      <c r="E29" s="30"/>
      <c r="F29" s="30"/>
      <c r="G29" s="14"/>
      <c r="H29" s="14"/>
      <c r="I29" s="40"/>
      <c r="J29" s="47"/>
      <c r="K29" s="21">
        <f t="shared" si="0"/>
        <v>0</v>
      </c>
      <c r="L29" s="34">
        <f t="shared" si="1"/>
        <v>0</v>
      </c>
      <c r="M29" s="31"/>
      <c r="N29" s="32"/>
      <c r="O29" s="30"/>
      <c r="P29" s="43"/>
      <c r="Q29" s="40"/>
      <c r="R29" s="45"/>
      <c r="S29" s="1"/>
    </row>
    <row r="30" spans="1:19" ht="15" customHeight="1">
      <c r="A30" s="31"/>
      <c r="B30" s="32"/>
      <c r="C30" s="30"/>
      <c r="D30" s="30"/>
      <c r="E30" s="30"/>
      <c r="F30" s="30"/>
      <c r="G30" s="14"/>
      <c r="H30" s="14"/>
      <c r="I30" s="40"/>
      <c r="J30" s="47"/>
      <c r="K30" s="21">
        <f t="shared" si="0"/>
        <v>0</v>
      </c>
      <c r="L30" s="34">
        <f t="shared" si="1"/>
        <v>0</v>
      </c>
      <c r="M30" s="31"/>
      <c r="N30" s="32"/>
      <c r="O30" s="30"/>
      <c r="P30" s="43"/>
      <c r="Q30" s="40"/>
      <c r="R30" s="45"/>
      <c r="S30" s="1"/>
    </row>
    <row r="31" spans="1:19" ht="15" customHeight="1">
      <c r="A31" s="31"/>
      <c r="B31" s="32"/>
      <c r="C31" s="30"/>
      <c r="D31" s="30"/>
      <c r="E31" s="30"/>
      <c r="F31" s="30"/>
      <c r="G31" s="14"/>
      <c r="H31" s="14"/>
      <c r="I31" s="40"/>
      <c r="J31" s="47"/>
      <c r="K31" s="21">
        <f t="shared" si="0"/>
        <v>0</v>
      </c>
      <c r="L31" s="34">
        <f t="shared" si="1"/>
        <v>0</v>
      </c>
      <c r="M31" s="31"/>
      <c r="N31" s="32"/>
      <c r="O31" s="30"/>
      <c r="P31" s="43"/>
      <c r="Q31" s="40"/>
      <c r="R31" s="45"/>
      <c r="S31" s="1"/>
    </row>
    <row r="32" spans="1:19" ht="15" customHeight="1">
      <c r="A32" s="31"/>
      <c r="B32" s="32"/>
      <c r="C32" s="30"/>
      <c r="D32" s="30"/>
      <c r="E32" s="30"/>
      <c r="F32" s="30"/>
      <c r="G32" s="14"/>
      <c r="H32" s="14"/>
      <c r="I32" s="40"/>
      <c r="J32" s="47"/>
      <c r="K32" s="21">
        <f t="shared" si="0"/>
        <v>0</v>
      </c>
      <c r="L32" s="34">
        <f t="shared" si="1"/>
        <v>0</v>
      </c>
      <c r="M32" s="31"/>
      <c r="N32" s="32"/>
      <c r="O32" s="30"/>
      <c r="P32" s="43"/>
      <c r="Q32" s="40"/>
      <c r="R32" s="45"/>
      <c r="S32" s="1"/>
    </row>
    <row r="33" spans="1:19" ht="15" customHeight="1">
      <c r="A33" s="31"/>
      <c r="B33" s="32"/>
      <c r="C33" s="30"/>
      <c r="D33" s="30"/>
      <c r="E33" s="30"/>
      <c r="F33" s="30"/>
      <c r="G33" s="14"/>
      <c r="H33" s="14"/>
      <c r="I33" s="40"/>
      <c r="J33" s="47"/>
      <c r="K33" s="21">
        <f t="shared" si="0"/>
        <v>0</v>
      </c>
      <c r="L33" s="34">
        <f t="shared" si="1"/>
        <v>0</v>
      </c>
      <c r="M33" s="31"/>
      <c r="N33" s="32"/>
      <c r="O33" s="30"/>
      <c r="P33" s="43"/>
      <c r="Q33" s="40"/>
      <c r="R33" s="45"/>
      <c r="S33" s="1"/>
    </row>
    <row r="34" spans="1:19" ht="15" customHeight="1">
      <c r="A34" s="31"/>
      <c r="B34" s="32"/>
      <c r="C34" s="30"/>
      <c r="D34" s="30"/>
      <c r="E34" s="30"/>
      <c r="F34" s="30"/>
      <c r="G34" s="14"/>
      <c r="H34" s="14"/>
      <c r="I34" s="40"/>
      <c r="J34" s="47"/>
      <c r="K34" s="21">
        <f t="shared" si="0"/>
        <v>0</v>
      </c>
      <c r="L34" s="34">
        <f t="shared" si="1"/>
        <v>0</v>
      </c>
      <c r="M34" s="31"/>
      <c r="N34" s="32"/>
      <c r="O34" s="30"/>
      <c r="P34" s="43"/>
      <c r="Q34" s="40"/>
      <c r="R34" s="45"/>
      <c r="S34" s="1"/>
    </row>
    <row r="35" spans="1:19" ht="15" customHeight="1">
      <c r="A35" s="31"/>
      <c r="B35" s="32"/>
      <c r="C35" s="30"/>
      <c r="D35" s="30"/>
      <c r="E35" s="30"/>
      <c r="F35" s="30"/>
      <c r="G35" s="14"/>
      <c r="H35" s="14"/>
      <c r="I35" s="40"/>
      <c r="J35" s="47"/>
      <c r="K35" s="21">
        <f t="shared" si="0"/>
        <v>0</v>
      </c>
      <c r="L35" s="34">
        <f t="shared" si="1"/>
        <v>0</v>
      </c>
      <c r="M35" s="31"/>
      <c r="N35" s="32"/>
      <c r="O35" s="30"/>
      <c r="P35" s="43"/>
      <c r="Q35" s="40"/>
      <c r="R35" s="45"/>
      <c r="S35" s="1"/>
    </row>
    <row r="36" spans="1:19" ht="15" customHeight="1">
      <c r="A36" s="31"/>
      <c r="B36" s="32"/>
      <c r="C36" s="30"/>
      <c r="D36" s="30"/>
      <c r="E36" s="30"/>
      <c r="F36" s="30"/>
      <c r="G36" s="14"/>
      <c r="H36" s="14"/>
      <c r="I36" s="40"/>
      <c r="J36" s="47"/>
      <c r="K36" s="21">
        <f t="shared" si="0"/>
        <v>0</v>
      </c>
      <c r="L36" s="34">
        <f t="shared" si="1"/>
        <v>0</v>
      </c>
      <c r="M36" s="31"/>
      <c r="N36" s="32"/>
      <c r="O36" s="30"/>
      <c r="P36" s="43"/>
      <c r="Q36" s="40"/>
      <c r="R36" s="45"/>
      <c r="S36" s="1"/>
    </row>
    <row r="37" spans="1:19" ht="15" customHeight="1">
      <c r="A37" s="31"/>
      <c r="B37" s="32"/>
      <c r="C37" s="30"/>
      <c r="D37" s="30"/>
      <c r="E37" s="30"/>
      <c r="F37" s="30"/>
      <c r="G37" s="14"/>
      <c r="H37" s="14"/>
      <c r="I37" s="40"/>
      <c r="J37" s="47"/>
      <c r="K37" s="21">
        <f t="shared" si="0"/>
        <v>0</v>
      </c>
      <c r="L37" s="34">
        <f t="shared" si="1"/>
        <v>0</v>
      </c>
      <c r="M37" s="31"/>
      <c r="N37" s="32"/>
      <c r="O37" s="30"/>
      <c r="P37" s="43"/>
      <c r="Q37" s="40"/>
      <c r="R37" s="45"/>
      <c r="S37" s="1"/>
    </row>
    <row r="38" spans="1:19" ht="15" customHeight="1">
      <c r="A38" s="31"/>
      <c r="B38" s="32"/>
      <c r="C38" s="30"/>
      <c r="D38" s="30"/>
      <c r="E38" s="30"/>
      <c r="F38" s="30"/>
      <c r="G38" s="14"/>
      <c r="H38" s="14"/>
      <c r="I38" s="40"/>
      <c r="J38" s="47"/>
      <c r="K38" s="21">
        <f t="shared" si="0"/>
        <v>0</v>
      </c>
      <c r="L38" s="34">
        <f t="shared" si="1"/>
        <v>0</v>
      </c>
      <c r="M38" s="31"/>
      <c r="N38" s="32"/>
      <c r="O38" s="30"/>
      <c r="P38" s="43"/>
      <c r="Q38" s="40"/>
      <c r="R38" s="45"/>
      <c r="S38" s="1"/>
    </row>
    <row r="39" spans="1:19" ht="15" customHeight="1">
      <c r="A39" s="31"/>
      <c r="B39" s="32"/>
      <c r="C39" s="30"/>
      <c r="D39" s="30"/>
      <c r="E39" s="30"/>
      <c r="F39" s="30"/>
      <c r="G39" s="14"/>
      <c r="H39" s="14"/>
      <c r="I39" s="40"/>
      <c r="J39" s="47"/>
      <c r="K39" s="21">
        <f t="shared" si="0"/>
        <v>0</v>
      </c>
      <c r="L39" s="34">
        <f t="shared" si="1"/>
        <v>0</v>
      </c>
      <c r="M39" s="31"/>
      <c r="N39" s="32"/>
      <c r="O39" s="30"/>
      <c r="P39" s="43"/>
      <c r="Q39" s="40"/>
      <c r="R39" s="45"/>
      <c r="S39" s="1"/>
    </row>
    <row r="40" spans="1:19" ht="15" customHeight="1">
      <c r="A40" s="31"/>
      <c r="B40" s="32"/>
      <c r="C40" s="30"/>
      <c r="D40" s="30"/>
      <c r="E40" s="30"/>
      <c r="F40" s="30"/>
      <c r="G40" s="14"/>
      <c r="H40" s="14"/>
      <c r="I40" s="40"/>
      <c r="J40" s="47"/>
      <c r="K40" s="21">
        <f t="shared" si="0"/>
        <v>0</v>
      </c>
      <c r="L40" s="34">
        <f t="shared" si="1"/>
        <v>0</v>
      </c>
      <c r="M40" s="31"/>
      <c r="N40" s="32"/>
      <c r="O40" s="30"/>
      <c r="P40" s="43"/>
      <c r="Q40" s="40"/>
      <c r="R40" s="45"/>
      <c r="S40" s="1"/>
    </row>
    <row r="41" spans="1:19" ht="15" customHeight="1">
      <c r="A41" s="31"/>
      <c r="B41" s="32"/>
      <c r="C41" s="30"/>
      <c r="D41" s="30"/>
      <c r="E41" s="30"/>
      <c r="F41" s="30"/>
      <c r="G41" s="14"/>
      <c r="H41" s="14"/>
      <c r="I41" s="40"/>
      <c r="J41" s="47"/>
      <c r="K41" s="21">
        <f t="shared" si="0"/>
        <v>0</v>
      </c>
      <c r="L41" s="34">
        <f t="shared" si="1"/>
        <v>0</v>
      </c>
      <c r="M41" s="31"/>
      <c r="N41" s="32"/>
      <c r="O41" s="30"/>
      <c r="P41" s="43"/>
      <c r="Q41" s="40"/>
      <c r="R41" s="45"/>
      <c r="S41" s="1"/>
    </row>
    <row r="42" spans="1:19" ht="15" customHeight="1">
      <c r="A42" s="31"/>
      <c r="B42" s="32"/>
      <c r="C42" s="30"/>
      <c r="D42" s="30"/>
      <c r="E42" s="30"/>
      <c r="F42" s="30"/>
      <c r="G42" s="14"/>
      <c r="H42" s="14"/>
      <c r="I42" s="40"/>
      <c r="J42" s="47"/>
      <c r="K42" s="21">
        <f t="shared" si="0"/>
        <v>0</v>
      </c>
      <c r="L42" s="34">
        <f t="shared" si="1"/>
        <v>0</v>
      </c>
      <c r="M42" s="31"/>
      <c r="N42" s="32"/>
      <c r="O42" s="30"/>
      <c r="P42" s="43"/>
      <c r="Q42" s="40"/>
      <c r="R42" s="45"/>
      <c r="S42" s="1"/>
    </row>
    <row r="43" spans="1:19" ht="15" customHeight="1">
      <c r="A43" s="31"/>
      <c r="B43" s="32"/>
      <c r="C43" s="30"/>
      <c r="D43" s="30"/>
      <c r="E43" s="30"/>
      <c r="F43" s="30"/>
      <c r="G43" s="14"/>
      <c r="H43" s="14"/>
      <c r="I43" s="40"/>
      <c r="J43" s="47"/>
      <c r="K43" s="21">
        <f t="shared" si="0"/>
        <v>0</v>
      </c>
      <c r="L43" s="34">
        <f t="shared" si="1"/>
        <v>0</v>
      </c>
      <c r="M43" s="31"/>
      <c r="N43" s="32"/>
      <c r="O43" s="30"/>
      <c r="P43" s="43"/>
      <c r="Q43" s="40"/>
      <c r="R43" s="45"/>
      <c r="S43" s="1"/>
    </row>
    <row r="44" spans="1:19" ht="15" customHeight="1">
      <c r="A44" s="31"/>
      <c r="B44" s="32"/>
      <c r="C44" s="30"/>
      <c r="D44" s="30"/>
      <c r="E44" s="30"/>
      <c r="F44" s="30"/>
      <c r="G44" s="14"/>
      <c r="H44" s="14"/>
      <c r="I44" s="40"/>
      <c r="J44" s="47"/>
      <c r="K44" s="21">
        <f t="shared" si="0"/>
        <v>0</v>
      </c>
      <c r="L44" s="34">
        <f t="shared" si="1"/>
        <v>0</v>
      </c>
      <c r="M44" s="31"/>
      <c r="N44" s="32"/>
      <c r="O44" s="30"/>
      <c r="P44" s="43"/>
      <c r="Q44" s="40"/>
      <c r="R44" s="45"/>
      <c r="S44" s="1"/>
    </row>
    <row r="45" spans="1:19" ht="15" customHeight="1">
      <c r="A45" s="31"/>
      <c r="B45" s="32"/>
      <c r="C45" s="30"/>
      <c r="D45" s="30"/>
      <c r="E45" s="30"/>
      <c r="F45" s="30"/>
      <c r="G45" s="14"/>
      <c r="H45" s="14"/>
      <c r="I45" s="40"/>
      <c r="J45" s="47"/>
      <c r="K45" s="21">
        <f t="shared" si="0"/>
        <v>0</v>
      </c>
      <c r="L45" s="34">
        <f t="shared" si="1"/>
        <v>0</v>
      </c>
      <c r="M45" s="31"/>
      <c r="N45" s="32"/>
      <c r="O45" s="30"/>
      <c r="P45" s="43"/>
      <c r="Q45" s="40"/>
      <c r="R45" s="45"/>
      <c r="S45" s="1"/>
    </row>
    <row r="46" spans="1:19" ht="15" customHeight="1">
      <c r="A46" s="31"/>
      <c r="B46" s="32"/>
      <c r="C46" s="30"/>
      <c r="D46" s="30"/>
      <c r="E46" s="30"/>
      <c r="F46" s="30"/>
      <c r="G46" s="14"/>
      <c r="H46" s="14"/>
      <c r="I46" s="40"/>
      <c r="J46" s="47"/>
      <c r="K46" s="21">
        <f t="shared" si="0"/>
        <v>0</v>
      </c>
      <c r="L46" s="34">
        <f t="shared" si="1"/>
        <v>0</v>
      </c>
      <c r="M46" s="31"/>
      <c r="N46" s="32"/>
      <c r="O46" s="30"/>
      <c r="P46" s="43"/>
      <c r="Q46" s="40"/>
      <c r="R46" s="45"/>
      <c r="S46" s="1"/>
    </row>
    <row r="47" spans="1:19" ht="15" customHeight="1">
      <c r="A47" s="31"/>
      <c r="B47" s="32"/>
      <c r="C47" s="30"/>
      <c r="D47" s="30"/>
      <c r="E47" s="30"/>
      <c r="F47" s="30"/>
      <c r="G47" s="14"/>
      <c r="H47" s="14"/>
      <c r="I47" s="40"/>
      <c r="J47" s="47"/>
      <c r="K47" s="21">
        <f t="shared" si="0"/>
        <v>0</v>
      </c>
      <c r="L47" s="34">
        <f t="shared" si="1"/>
        <v>0</v>
      </c>
      <c r="M47" s="31"/>
      <c r="N47" s="32"/>
      <c r="O47" s="30"/>
      <c r="P47" s="43"/>
      <c r="Q47" s="40"/>
      <c r="R47" s="45"/>
      <c r="S47" s="1"/>
    </row>
    <row r="48" spans="1:19" ht="15" customHeight="1">
      <c r="A48" s="31"/>
      <c r="B48" s="32"/>
      <c r="C48" s="30"/>
      <c r="D48" s="30"/>
      <c r="E48" s="30"/>
      <c r="F48" s="30"/>
      <c r="G48" s="14"/>
      <c r="H48" s="14"/>
      <c r="I48" s="40"/>
      <c r="J48" s="47"/>
      <c r="K48" s="21">
        <f t="shared" si="0"/>
        <v>0</v>
      </c>
      <c r="L48" s="34">
        <f t="shared" si="1"/>
        <v>0</v>
      </c>
      <c r="M48" s="31"/>
      <c r="N48" s="32"/>
      <c r="O48" s="30"/>
      <c r="P48" s="43"/>
      <c r="Q48" s="40"/>
      <c r="R48" s="45"/>
      <c r="S48" s="1"/>
    </row>
    <row r="49" spans="1:19" ht="15" customHeight="1">
      <c r="A49" s="31"/>
      <c r="B49" s="32"/>
      <c r="C49" s="30"/>
      <c r="D49" s="30"/>
      <c r="E49" s="30"/>
      <c r="F49" s="30"/>
      <c r="G49" s="14"/>
      <c r="H49" s="14"/>
      <c r="I49" s="40"/>
      <c r="J49" s="47"/>
      <c r="K49" s="21">
        <f t="shared" si="0"/>
        <v>0</v>
      </c>
      <c r="L49" s="34">
        <f t="shared" si="1"/>
        <v>0</v>
      </c>
      <c r="M49" s="31"/>
      <c r="N49" s="32"/>
      <c r="O49" s="30"/>
      <c r="P49" s="43"/>
      <c r="Q49" s="40"/>
      <c r="R49" s="45"/>
      <c r="S49" s="1"/>
    </row>
    <row r="50" spans="1:19" ht="15" customHeight="1">
      <c r="A50" s="31"/>
      <c r="B50" s="32"/>
      <c r="C50" s="30"/>
      <c r="D50" s="30"/>
      <c r="E50" s="30"/>
      <c r="F50" s="30"/>
      <c r="G50" s="14"/>
      <c r="H50" s="14"/>
      <c r="I50" s="40"/>
      <c r="J50" s="47"/>
      <c r="K50" s="21">
        <f t="shared" si="0"/>
        <v>0</v>
      </c>
      <c r="L50" s="34">
        <f t="shared" si="1"/>
        <v>0</v>
      </c>
      <c r="M50" s="31"/>
      <c r="N50" s="32"/>
      <c r="O50" s="30"/>
      <c r="P50" s="43"/>
      <c r="Q50" s="40"/>
      <c r="R50" s="45"/>
      <c r="S50" s="1"/>
    </row>
    <row r="51" spans="1:19" ht="15" customHeight="1">
      <c r="A51" s="31"/>
      <c r="B51" s="32"/>
      <c r="C51" s="30"/>
      <c r="D51" s="30"/>
      <c r="E51" s="30"/>
      <c r="F51" s="30"/>
      <c r="G51" s="14"/>
      <c r="H51" s="14"/>
      <c r="I51" s="40"/>
      <c r="J51" s="47"/>
      <c r="K51" s="21">
        <f t="shared" si="0"/>
        <v>0</v>
      </c>
      <c r="L51" s="34">
        <f t="shared" si="1"/>
        <v>0</v>
      </c>
      <c r="M51" s="31"/>
      <c r="N51" s="32"/>
      <c r="O51" s="30"/>
      <c r="P51" s="43"/>
      <c r="Q51" s="40"/>
      <c r="R51" s="45"/>
      <c r="S51" s="1"/>
    </row>
    <row r="52" spans="1:19" ht="15" customHeight="1">
      <c r="A52" s="31"/>
      <c r="B52" s="32"/>
      <c r="C52" s="30"/>
      <c r="D52" s="30"/>
      <c r="E52" s="30"/>
      <c r="F52" s="30"/>
      <c r="G52" s="14"/>
      <c r="H52" s="14"/>
      <c r="I52" s="40"/>
      <c r="J52" s="47"/>
      <c r="K52" s="21">
        <f t="shared" si="0"/>
        <v>0</v>
      </c>
      <c r="L52" s="34">
        <f t="shared" si="1"/>
        <v>0</v>
      </c>
      <c r="M52" s="31"/>
      <c r="N52" s="32"/>
      <c r="O52" s="30"/>
      <c r="P52" s="43"/>
      <c r="Q52" s="40"/>
      <c r="R52" s="45"/>
      <c r="S52" s="1"/>
    </row>
    <row r="53" spans="1:19" ht="15" customHeight="1">
      <c r="A53" s="31"/>
      <c r="B53" s="32"/>
      <c r="C53" s="30"/>
      <c r="D53" s="30"/>
      <c r="E53" s="30"/>
      <c r="F53" s="30"/>
      <c r="G53" s="14"/>
      <c r="H53" s="14"/>
      <c r="I53" s="40"/>
      <c r="J53" s="47"/>
      <c r="K53" s="21">
        <f t="shared" si="0"/>
        <v>0</v>
      </c>
      <c r="L53" s="34">
        <f t="shared" si="1"/>
        <v>0</v>
      </c>
      <c r="M53" s="31"/>
      <c r="N53" s="32"/>
      <c r="O53" s="30"/>
      <c r="P53" s="43"/>
      <c r="Q53" s="40"/>
      <c r="R53" s="45"/>
      <c r="S53" s="1"/>
    </row>
    <row r="54" spans="1:19" ht="15" customHeight="1">
      <c r="A54" s="31"/>
      <c r="B54" s="32"/>
      <c r="C54" s="30"/>
      <c r="D54" s="30"/>
      <c r="E54" s="30"/>
      <c r="F54" s="30"/>
      <c r="G54" s="14"/>
      <c r="H54" s="14"/>
      <c r="I54" s="40"/>
      <c r="J54" s="47"/>
      <c r="K54" s="21">
        <f t="shared" si="0"/>
        <v>0</v>
      </c>
      <c r="L54" s="34">
        <f t="shared" si="1"/>
        <v>0</v>
      </c>
      <c r="M54" s="31"/>
      <c r="N54" s="32"/>
      <c r="O54" s="30"/>
      <c r="P54" s="43"/>
      <c r="Q54" s="40"/>
      <c r="R54" s="45"/>
      <c r="S54" s="1"/>
    </row>
    <row r="55" spans="1:19" ht="15" customHeight="1">
      <c r="A55" s="31"/>
      <c r="B55" s="32"/>
      <c r="C55" s="30"/>
      <c r="D55" s="30"/>
      <c r="E55" s="30"/>
      <c r="F55" s="30"/>
      <c r="G55" s="14"/>
      <c r="H55" s="14"/>
      <c r="I55" s="40"/>
      <c r="J55" s="47"/>
      <c r="K55" s="21">
        <f t="shared" si="0"/>
        <v>0</v>
      </c>
      <c r="L55" s="34">
        <f t="shared" si="1"/>
        <v>0</v>
      </c>
      <c r="M55" s="31"/>
      <c r="N55" s="32"/>
      <c r="O55" s="30"/>
      <c r="P55" s="43"/>
      <c r="Q55" s="40"/>
      <c r="R55" s="45"/>
      <c r="S55" s="1"/>
    </row>
    <row r="56" spans="1:19" ht="15" customHeight="1">
      <c r="A56" s="31"/>
      <c r="B56" s="32"/>
      <c r="C56" s="30"/>
      <c r="D56" s="30"/>
      <c r="E56" s="30"/>
      <c r="F56" s="30"/>
      <c r="G56" s="14"/>
      <c r="H56" s="14"/>
      <c r="I56" s="40"/>
      <c r="J56" s="47"/>
      <c r="K56" s="21">
        <f t="shared" si="0"/>
        <v>0</v>
      </c>
      <c r="L56" s="34">
        <f t="shared" si="1"/>
        <v>0</v>
      </c>
      <c r="M56" s="31"/>
      <c r="N56" s="32"/>
      <c r="O56" s="30"/>
      <c r="P56" s="43"/>
      <c r="Q56" s="40"/>
      <c r="R56" s="45"/>
      <c r="S56" s="1"/>
    </row>
    <row r="57" spans="1:19" ht="15" customHeight="1">
      <c r="A57" s="31"/>
      <c r="B57" s="32"/>
      <c r="C57" s="30"/>
      <c r="D57" s="30"/>
      <c r="E57" s="30"/>
      <c r="F57" s="30"/>
      <c r="G57" s="14"/>
      <c r="H57" s="14"/>
      <c r="I57" s="40"/>
      <c r="J57" s="47"/>
      <c r="K57" s="21">
        <f t="shared" si="0"/>
        <v>0</v>
      </c>
      <c r="L57" s="34">
        <f t="shared" si="1"/>
        <v>0</v>
      </c>
      <c r="M57" s="31"/>
      <c r="N57" s="32"/>
      <c r="O57" s="30"/>
      <c r="P57" s="43"/>
      <c r="Q57" s="40"/>
      <c r="R57" s="45"/>
      <c r="S57" s="1"/>
    </row>
    <row r="58" spans="1:19" ht="15" customHeight="1">
      <c r="A58" s="31"/>
      <c r="B58" s="32"/>
      <c r="C58" s="30"/>
      <c r="D58" s="30"/>
      <c r="E58" s="30"/>
      <c r="F58" s="30"/>
      <c r="G58" s="14"/>
      <c r="H58" s="14"/>
      <c r="I58" s="40"/>
      <c r="J58" s="47"/>
      <c r="K58" s="21">
        <f t="shared" si="0"/>
        <v>0</v>
      </c>
      <c r="L58" s="34">
        <f t="shared" si="1"/>
        <v>0</v>
      </c>
      <c r="M58" s="31"/>
      <c r="N58" s="32"/>
      <c r="O58" s="30"/>
      <c r="P58" s="43"/>
      <c r="Q58" s="40"/>
      <c r="R58" s="45"/>
      <c r="S58" s="1"/>
    </row>
    <row r="59" spans="1:19" ht="15" customHeight="1">
      <c r="A59" s="31"/>
      <c r="B59" s="32"/>
      <c r="C59" s="30"/>
      <c r="D59" s="30"/>
      <c r="E59" s="30"/>
      <c r="F59" s="30"/>
      <c r="G59" s="14"/>
      <c r="H59" s="14"/>
      <c r="I59" s="40"/>
      <c r="J59" s="47"/>
      <c r="K59" s="21">
        <f t="shared" si="0"/>
        <v>0</v>
      </c>
      <c r="L59" s="34">
        <f t="shared" si="1"/>
        <v>0</v>
      </c>
      <c r="M59" s="31"/>
      <c r="N59" s="32"/>
      <c r="O59" s="30"/>
      <c r="P59" s="43"/>
      <c r="Q59" s="40"/>
      <c r="R59" s="45"/>
      <c r="S59" s="1"/>
    </row>
    <row r="60" spans="1:19" ht="15" customHeight="1">
      <c r="A60" s="31"/>
      <c r="B60" s="32"/>
      <c r="C60" s="30"/>
      <c r="D60" s="30"/>
      <c r="E60" s="30"/>
      <c r="F60" s="30"/>
      <c r="G60" s="14"/>
      <c r="H60" s="14"/>
      <c r="I60" s="40"/>
      <c r="J60" s="47"/>
      <c r="K60" s="21">
        <f t="shared" si="0"/>
        <v>0</v>
      </c>
      <c r="L60" s="34">
        <f t="shared" si="1"/>
        <v>0</v>
      </c>
      <c r="M60" s="31"/>
      <c r="N60" s="32"/>
      <c r="O60" s="30"/>
      <c r="P60" s="43"/>
      <c r="Q60" s="40"/>
      <c r="R60" s="45"/>
      <c r="S60" s="1"/>
    </row>
    <row r="61" spans="1:19" ht="15" customHeight="1">
      <c r="A61" s="31"/>
      <c r="B61" s="32"/>
      <c r="C61" s="30"/>
      <c r="D61" s="30"/>
      <c r="E61" s="30"/>
      <c r="F61" s="30"/>
      <c r="G61" s="14"/>
      <c r="H61" s="14"/>
      <c r="I61" s="40"/>
      <c r="J61" s="47"/>
      <c r="K61" s="21">
        <f t="shared" si="0"/>
        <v>0</v>
      </c>
      <c r="L61" s="34">
        <f t="shared" si="1"/>
        <v>0</v>
      </c>
      <c r="M61" s="31"/>
      <c r="N61" s="32"/>
      <c r="O61" s="30"/>
      <c r="P61" s="43"/>
      <c r="Q61" s="40"/>
      <c r="R61" s="45"/>
      <c r="S61" s="1"/>
    </row>
    <row r="62" spans="1:19" ht="15" customHeight="1">
      <c r="A62" s="31"/>
      <c r="B62" s="32"/>
      <c r="C62" s="30"/>
      <c r="D62" s="30"/>
      <c r="E62" s="30"/>
      <c r="F62" s="30"/>
      <c r="G62" s="14"/>
      <c r="H62" s="14"/>
      <c r="I62" s="40"/>
      <c r="J62" s="47"/>
      <c r="K62" s="21">
        <f t="shared" si="0"/>
        <v>0</v>
      </c>
      <c r="L62" s="34">
        <f t="shared" si="1"/>
        <v>0</v>
      </c>
      <c r="M62" s="31"/>
      <c r="N62" s="32"/>
      <c r="O62" s="30"/>
      <c r="P62" s="43"/>
      <c r="Q62" s="40"/>
      <c r="R62" s="45"/>
      <c r="S62" s="1"/>
    </row>
    <row r="63" spans="1:19" ht="15" customHeight="1">
      <c r="A63" s="31"/>
      <c r="B63" s="32"/>
      <c r="C63" s="30"/>
      <c r="D63" s="30"/>
      <c r="E63" s="30"/>
      <c r="F63" s="30"/>
      <c r="G63" s="14"/>
      <c r="H63" s="14"/>
      <c r="I63" s="40"/>
      <c r="J63" s="47"/>
      <c r="K63" s="21">
        <f t="shared" si="0"/>
        <v>0</v>
      </c>
      <c r="L63" s="34">
        <f t="shared" si="1"/>
        <v>0</v>
      </c>
      <c r="M63" s="31"/>
      <c r="N63" s="32"/>
      <c r="O63" s="30"/>
      <c r="P63" s="43"/>
      <c r="Q63" s="40"/>
      <c r="R63" s="45"/>
      <c r="S63" s="1"/>
    </row>
    <row r="64" spans="1:19" ht="15" customHeight="1">
      <c r="A64" s="31"/>
      <c r="B64" s="32"/>
      <c r="C64" s="30"/>
      <c r="D64" s="30"/>
      <c r="E64" s="30"/>
      <c r="F64" s="30"/>
      <c r="G64" s="14"/>
      <c r="H64" s="14"/>
      <c r="I64" s="40"/>
      <c r="J64" s="47"/>
      <c r="K64" s="21">
        <f t="shared" si="0"/>
        <v>0</v>
      </c>
      <c r="L64" s="34">
        <f t="shared" si="1"/>
        <v>0</v>
      </c>
      <c r="M64" s="31"/>
      <c r="N64" s="32"/>
      <c r="O64" s="30"/>
      <c r="P64" s="43"/>
      <c r="Q64" s="40"/>
      <c r="R64" s="45"/>
      <c r="S64" s="1"/>
    </row>
    <row r="65" spans="1:19" ht="15" customHeight="1">
      <c r="A65" s="31"/>
      <c r="B65" s="32"/>
      <c r="C65" s="30"/>
      <c r="D65" s="30"/>
      <c r="E65" s="30"/>
      <c r="F65" s="30"/>
      <c r="G65" s="14"/>
      <c r="H65" s="14"/>
      <c r="I65" s="40"/>
      <c r="J65" s="47"/>
      <c r="K65" s="21">
        <f t="shared" si="0"/>
        <v>0</v>
      </c>
      <c r="L65" s="34">
        <f t="shared" si="1"/>
        <v>0</v>
      </c>
      <c r="M65" s="31"/>
      <c r="N65" s="32"/>
      <c r="O65" s="30"/>
      <c r="P65" s="43"/>
      <c r="Q65" s="40"/>
      <c r="R65" s="45"/>
      <c r="S65" s="1"/>
    </row>
    <row r="66" spans="1:19" ht="15" customHeight="1">
      <c r="A66" s="31"/>
      <c r="B66" s="32"/>
      <c r="C66" s="30"/>
      <c r="D66" s="30"/>
      <c r="E66" s="30"/>
      <c r="F66" s="30"/>
      <c r="G66" s="14"/>
      <c r="H66" s="14"/>
      <c r="I66" s="40"/>
      <c r="J66" s="47"/>
      <c r="K66" s="21">
        <f t="shared" si="0"/>
        <v>0</v>
      </c>
      <c r="L66" s="34">
        <f t="shared" si="1"/>
        <v>0</v>
      </c>
      <c r="M66" s="31"/>
      <c r="N66" s="32"/>
      <c r="O66" s="30"/>
      <c r="P66" s="43"/>
      <c r="Q66" s="40"/>
      <c r="R66" s="45"/>
      <c r="S66" s="1"/>
    </row>
    <row r="67" spans="1:19" ht="15" customHeight="1">
      <c r="A67" s="31"/>
      <c r="B67" s="32"/>
      <c r="C67" s="30"/>
      <c r="D67" s="30"/>
      <c r="E67" s="30"/>
      <c r="F67" s="30"/>
      <c r="G67" s="14"/>
      <c r="H67" s="14"/>
      <c r="I67" s="40"/>
      <c r="J67" s="47"/>
      <c r="K67" s="21">
        <f t="shared" si="0"/>
        <v>0</v>
      </c>
      <c r="L67" s="34">
        <f t="shared" si="1"/>
        <v>0</v>
      </c>
      <c r="M67" s="31"/>
      <c r="N67" s="32"/>
      <c r="O67" s="30"/>
      <c r="P67" s="43"/>
      <c r="Q67" s="40"/>
      <c r="R67" s="45"/>
      <c r="S67" s="1"/>
    </row>
    <row r="68" spans="1:19" ht="15" customHeight="1">
      <c r="A68" s="31"/>
      <c r="B68" s="32"/>
      <c r="C68" s="30"/>
      <c r="D68" s="30"/>
      <c r="E68" s="30"/>
      <c r="F68" s="30"/>
      <c r="G68" s="14"/>
      <c r="H68" s="14"/>
      <c r="I68" s="40"/>
      <c r="J68" s="47"/>
      <c r="K68" s="21">
        <f t="shared" si="0"/>
        <v>0</v>
      </c>
      <c r="L68" s="34">
        <f t="shared" si="1"/>
        <v>0</v>
      </c>
      <c r="M68" s="31"/>
      <c r="N68" s="32"/>
      <c r="O68" s="30"/>
      <c r="P68" s="43"/>
      <c r="Q68" s="40"/>
      <c r="R68" s="45"/>
      <c r="S68" s="1"/>
    </row>
    <row r="69" spans="1:19" ht="15" customHeight="1">
      <c r="A69" s="31"/>
      <c r="B69" s="32"/>
      <c r="C69" s="30"/>
      <c r="D69" s="30"/>
      <c r="E69" s="30"/>
      <c r="F69" s="30"/>
      <c r="G69" s="14"/>
      <c r="H69" s="14"/>
      <c r="I69" s="40"/>
      <c r="J69" s="47"/>
      <c r="K69" s="21">
        <f t="shared" si="0"/>
        <v>0</v>
      </c>
      <c r="L69" s="34">
        <f t="shared" si="1"/>
        <v>0</v>
      </c>
      <c r="M69" s="31"/>
      <c r="N69" s="32"/>
      <c r="O69" s="30"/>
      <c r="P69" s="43"/>
      <c r="Q69" s="40"/>
      <c r="R69" s="45"/>
      <c r="S69" s="1"/>
    </row>
    <row r="70" spans="1:19" ht="15" customHeight="1">
      <c r="A70" s="31"/>
      <c r="B70" s="32"/>
      <c r="C70" s="30"/>
      <c r="D70" s="30"/>
      <c r="E70" s="30"/>
      <c r="F70" s="30"/>
      <c r="G70" s="14"/>
      <c r="H70" s="14"/>
      <c r="I70" s="40"/>
      <c r="J70" s="47"/>
      <c r="K70" s="21">
        <f t="shared" si="0"/>
        <v>0</v>
      </c>
      <c r="L70" s="34">
        <f t="shared" si="1"/>
        <v>0</v>
      </c>
      <c r="M70" s="31"/>
      <c r="N70" s="32"/>
      <c r="O70" s="30"/>
      <c r="P70" s="43"/>
      <c r="Q70" s="40"/>
      <c r="R70" s="45"/>
      <c r="S70" s="1"/>
    </row>
    <row r="71" spans="1:19" ht="15" customHeight="1">
      <c r="A71" s="31"/>
      <c r="B71" s="32"/>
      <c r="C71" s="30"/>
      <c r="D71" s="30"/>
      <c r="E71" s="30"/>
      <c r="F71" s="30"/>
      <c r="G71" s="14"/>
      <c r="H71" s="14"/>
      <c r="I71" s="40"/>
      <c r="J71" s="47"/>
      <c r="K71" s="21">
        <f t="shared" si="0"/>
        <v>0</v>
      </c>
      <c r="L71" s="34">
        <f t="shared" si="1"/>
        <v>0</v>
      </c>
      <c r="M71" s="31"/>
      <c r="N71" s="32"/>
      <c r="O71" s="30"/>
      <c r="P71" s="43"/>
      <c r="Q71" s="40"/>
      <c r="R71" s="45"/>
      <c r="S71" s="1"/>
    </row>
    <row r="72" spans="1:19" ht="15" customHeight="1">
      <c r="A72" s="31"/>
      <c r="B72" s="32"/>
      <c r="C72" s="30"/>
      <c r="D72" s="30"/>
      <c r="E72" s="30"/>
      <c r="F72" s="30"/>
      <c r="G72" s="14"/>
      <c r="H72" s="14"/>
      <c r="I72" s="40"/>
      <c r="J72" s="47"/>
      <c r="K72" s="21">
        <f t="shared" si="0"/>
        <v>0</v>
      </c>
      <c r="L72" s="34">
        <f t="shared" si="1"/>
        <v>0</v>
      </c>
      <c r="M72" s="31"/>
      <c r="N72" s="32"/>
      <c r="O72" s="30"/>
      <c r="P72" s="43"/>
      <c r="Q72" s="40"/>
      <c r="R72" s="45"/>
      <c r="S72" s="1"/>
    </row>
    <row r="73" spans="1:19" ht="15" customHeight="1">
      <c r="A73" s="31"/>
      <c r="B73" s="32"/>
      <c r="C73" s="30"/>
      <c r="D73" s="30"/>
      <c r="E73" s="30"/>
      <c r="F73" s="30"/>
      <c r="G73" s="14"/>
      <c r="H73" s="14"/>
      <c r="I73" s="40"/>
      <c r="J73" s="47"/>
      <c r="K73" s="21">
        <f t="shared" si="0"/>
        <v>0</v>
      </c>
      <c r="L73" s="34">
        <f t="shared" si="1"/>
        <v>0</v>
      </c>
      <c r="M73" s="31"/>
      <c r="N73" s="32"/>
      <c r="O73" s="30"/>
      <c r="P73" s="43"/>
      <c r="Q73" s="40"/>
      <c r="R73" s="45"/>
      <c r="S73" s="1"/>
    </row>
    <row r="74" spans="1:19" ht="15" customHeight="1">
      <c r="A74" s="31"/>
      <c r="B74" s="32"/>
      <c r="C74" s="30"/>
      <c r="D74" s="30"/>
      <c r="E74" s="30"/>
      <c r="F74" s="30"/>
      <c r="G74" s="14"/>
      <c r="H74" s="14"/>
      <c r="I74" s="40"/>
      <c r="J74" s="47"/>
      <c r="K74" s="21">
        <f t="shared" si="0"/>
        <v>0</v>
      </c>
      <c r="L74" s="34">
        <f t="shared" si="1"/>
        <v>0</v>
      </c>
      <c r="M74" s="31"/>
      <c r="N74" s="32"/>
      <c r="O74" s="30"/>
      <c r="P74" s="43"/>
      <c r="Q74" s="40"/>
      <c r="R74" s="45"/>
      <c r="S74" s="1"/>
    </row>
    <row r="75" spans="1:19" ht="15" customHeight="1">
      <c r="A75" s="31"/>
      <c r="B75" s="32"/>
      <c r="C75" s="30"/>
      <c r="D75" s="30"/>
      <c r="E75" s="30"/>
      <c r="F75" s="30"/>
      <c r="G75" s="14"/>
      <c r="H75" s="14"/>
      <c r="I75" s="40"/>
      <c r="J75" s="47"/>
      <c r="K75" s="21">
        <f t="shared" si="0"/>
        <v>0</v>
      </c>
      <c r="L75" s="34">
        <f t="shared" si="1"/>
        <v>0</v>
      </c>
      <c r="M75" s="31"/>
      <c r="N75" s="32"/>
      <c r="O75" s="30"/>
      <c r="P75" s="43"/>
      <c r="Q75" s="40"/>
      <c r="R75" s="45"/>
      <c r="S75" s="1"/>
    </row>
    <row r="76" spans="1:19" ht="15" customHeight="1">
      <c r="A76" s="31"/>
      <c r="B76" s="32"/>
      <c r="C76" s="30"/>
      <c r="D76" s="30"/>
      <c r="E76" s="30"/>
      <c r="F76" s="30"/>
      <c r="G76" s="14"/>
      <c r="H76" s="14"/>
      <c r="I76" s="40"/>
      <c r="J76" s="47"/>
      <c r="K76" s="21">
        <f t="shared" si="0"/>
        <v>0</v>
      </c>
      <c r="L76" s="34">
        <f t="shared" si="1"/>
        <v>0</v>
      </c>
      <c r="M76" s="31"/>
      <c r="N76" s="32"/>
      <c r="O76" s="30"/>
      <c r="P76" s="43"/>
      <c r="Q76" s="40"/>
      <c r="R76" s="45"/>
      <c r="S76" s="1"/>
    </row>
    <row r="77" spans="1:19" ht="15" customHeight="1">
      <c r="A77" s="31"/>
      <c r="B77" s="32"/>
      <c r="C77" s="30"/>
      <c r="D77" s="30"/>
      <c r="E77" s="30"/>
      <c r="F77" s="30"/>
      <c r="G77" s="14"/>
      <c r="H77" s="14"/>
      <c r="I77" s="40"/>
      <c r="J77" s="47"/>
      <c r="K77" s="21">
        <f t="shared" si="0"/>
        <v>0</v>
      </c>
      <c r="L77" s="34">
        <f t="shared" si="1"/>
        <v>0</v>
      </c>
      <c r="M77" s="31"/>
      <c r="N77" s="32"/>
      <c r="O77" s="30"/>
      <c r="P77" s="43"/>
      <c r="Q77" s="40"/>
      <c r="R77" s="45"/>
      <c r="S77" s="1"/>
    </row>
    <row r="78" spans="1:19" ht="15" customHeight="1">
      <c r="A78" s="31"/>
      <c r="B78" s="32"/>
      <c r="C78" s="30"/>
      <c r="D78" s="30"/>
      <c r="E78" s="30"/>
      <c r="F78" s="30"/>
      <c r="G78" s="14"/>
      <c r="H78" s="14"/>
      <c r="I78" s="40"/>
      <c r="J78" s="47"/>
      <c r="K78" s="21">
        <f aca="true" t="shared" si="2" ref="K78:K141">COUNT(G78:H78)</f>
        <v>0</v>
      </c>
      <c r="L78" s="34">
        <f aca="true" t="shared" si="3" ref="L78:L141">COUNTA(A78,B78,C78,D78,G78,H78)</f>
        <v>0</v>
      </c>
      <c r="M78" s="31"/>
      <c r="N78" s="32"/>
      <c r="O78" s="30"/>
      <c r="P78" s="43"/>
      <c r="Q78" s="40"/>
      <c r="R78" s="45"/>
      <c r="S78" s="1"/>
    </row>
    <row r="79" spans="1:19" ht="15" customHeight="1">
      <c r="A79" s="31"/>
      <c r="B79" s="32"/>
      <c r="C79" s="30"/>
      <c r="D79" s="30"/>
      <c r="E79" s="30"/>
      <c r="F79" s="30"/>
      <c r="G79" s="14"/>
      <c r="H79" s="14"/>
      <c r="I79" s="40"/>
      <c r="J79" s="47"/>
      <c r="K79" s="21">
        <f t="shared" si="2"/>
        <v>0</v>
      </c>
      <c r="L79" s="34">
        <f t="shared" si="3"/>
        <v>0</v>
      </c>
      <c r="M79" s="31"/>
      <c r="N79" s="32"/>
      <c r="O79" s="30"/>
      <c r="P79" s="43"/>
      <c r="Q79" s="40"/>
      <c r="R79" s="45"/>
      <c r="S79" s="1"/>
    </row>
    <row r="80" spans="1:19" ht="15" customHeight="1">
      <c r="A80" s="31"/>
      <c r="B80" s="32"/>
      <c r="C80" s="30"/>
      <c r="D80" s="30"/>
      <c r="E80" s="30"/>
      <c r="F80" s="30"/>
      <c r="G80" s="14"/>
      <c r="H80" s="14"/>
      <c r="I80" s="40"/>
      <c r="J80" s="47"/>
      <c r="K80" s="21">
        <f t="shared" si="2"/>
        <v>0</v>
      </c>
      <c r="L80" s="34">
        <f t="shared" si="3"/>
        <v>0</v>
      </c>
      <c r="M80" s="31"/>
      <c r="N80" s="32"/>
      <c r="O80" s="30"/>
      <c r="P80" s="43"/>
      <c r="Q80" s="40"/>
      <c r="R80" s="45"/>
      <c r="S80" s="1"/>
    </row>
    <row r="81" spans="1:19" ht="15" customHeight="1">
      <c r="A81" s="31"/>
      <c r="B81" s="32"/>
      <c r="C81" s="30"/>
      <c r="D81" s="30"/>
      <c r="E81" s="30"/>
      <c r="F81" s="30"/>
      <c r="G81" s="14"/>
      <c r="H81" s="14"/>
      <c r="I81" s="40"/>
      <c r="J81" s="47"/>
      <c r="K81" s="21">
        <f t="shared" si="2"/>
        <v>0</v>
      </c>
      <c r="L81" s="34">
        <f t="shared" si="3"/>
        <v>0</v>
      </c>
      <c r="M81" s="31"/>
      <c r="N81" s="32"/>
      <c r="O81" s="30"/>
      <c r="P81" s="43"/>
      <c r="Q81" s="40"/>
      <c r="R81" s="45"/>
      <c r="S81" s="1"/>
    </row>
    <row r="82" spans="1:19" ht="15" customHeight="1">
      <c r="A82" s="31"/>
      <c r="B82" s="32"/>
      <c r="C82" s="30"/>
      <c r="D82" s="30"/>
      <c r="E82" s="30"/>
      <c r="F82" s="30"/>
      <c r="G82" s="14"/>
      <c r="H82" s="14"/>
      <c r="I82" s="40"/>
      <c r="J82" s="47"/>
      <c r="K82" s="21">
        <f t="shared" si="2"/>
        <v>0</v>
      </c>
      <c r="L82" s="34">
        <f t="shared" si="3"/>
        <v>0</v>
      </c>
      <c r="M82" s="31"/>
      <c r="N82" s="32"/>
      <c r="O82" s="30"/>
      <c r="P82" s="43"/>
      <c r="Q82" s="40"/>
      <c r="R82" s="45"/>
      <c r="S82" s="1"/>
    </row>
    <row r="83" spans="1:19" ht="15" customHeight="1">
      <c r="A83" s="31"/>
      <c r="B83" s="32"/>
      <c r="C83" s="30"/>
      <c r="D83" s="30"/>
      <c r="E83" s="30"/>
      <c r="F83" s="30"/>
      <c r="G83" s="14"/>
      <c r="H83" s="14"/>
      <c r="I83" s="40"/>
      <c r="J83" s="47"/>
      <c r="K83" s="21">
        <f t="shared" si="2"/>
        <v>0</v>
      </c>
      <c r="L83" s="34">
        <f t="shared" si="3"/>
        <v>0</v>
      </c>
      <c r="M83" s="31"/>
      <c r="N83" s="32"/>
      <c r="O83" s="30"/>
      <c r="P83" s="43"/>
      <c r="Q83" s="40"/>
      <c r="R83" s="45"/>
      <c r="S83" s="1"/>
    </row>
    <row r="84" spans="1:19" ht="15" customHeight="1">
      <c r="A84" s="31"/>
      <c r="B84" s="32"/>
      <c r="C84" s="30"/>
      <c r="D84" s="30"/>
      <c r="E84" s="30"/>
      <c r="F84" s="30"/>
      <c r="G84" s="14"/>
      <c r="H84" s="14"/>
      <c r="I84" s="40"/>
      <c r="J84" s="47"/>
      <c r="K84" s="21">
        <f t="shared" si="2"/>
        <v>0</v>
      </c>
      <c r="L84" s="34">
        <f t="shared" si="3"/>
        <v>0</v>
      </c>
      <c r="M84" s="31"/>
      <c r="N84" s="32"/>
      <c r="O84" s="30"/>
      <c r="P84" s="43"/>
      <c r="Q84" s="40"/>
      <c r="R84" s="45"/>
      <c r="S84" s="1"/>
    </row>
    <row r="85" spans="1:19" ht="15" customHeight="1">
      <c r="A85" s="31"/>
      <c r="B85" s="32"/>
      <c r="C85" s="30"/>
      <c r="D85" s="30"/>
      <c r="E85" s="30"/>
      <c r="F85" s="30"/>
      <c r="G85" s="14"/>
      <c r="H85" s="14"/>
      <c r="I85" s="40"/>
      <c r="J85" s="47"/>
      <c r="K85" s="21">
        <f t="shared" si="2"/>
        <v>0</v>
      </c>
      <c r="L85" s="34">
        <f t="shared" si="3"/>
        <v>0</v>
      </c>
      <c r="M85" s="31"/>
      <c r="N85" s="32"/>
      <c r="O85" s="30"/>
      <c r="P85" s="43"/>
      <c r="Q85" s="40"/>
      <c r="R85" s="45"/>
      <c r="S85" s="1"/>
    </row>
    <row r="86" spans="1:19" ht="15" customHeight="1">
      <c r="A86" s="31"/>
      <c r="B86" s="32"/>
      <c r="C86" s="30"/>
      <c r="D86" s="30"/>
      <c r="E86" s="30"/>
      <c r="F86" s="30"/>
      <c r="G86" s="14"/>
      <c r="H86" s="14"/>
      <c r="I86" s="40"/>
      <c r="J86" s="47"/>
      <c r="K86" s="21">
        <f t="shared" si="2"/>
        <v>0</v>
      </c>
      <c r="L86" s="34">
        <f t="shared" si="3"/>
        <v>0</v>
      </c>
      <c r="M86" s="31"/>
      <c r="N86" s="32"/>
      <c r="O86" s="30"/>
      <c r="P86" s="43"/>
      <c r="Q86" s="40"/>
      <c r="R86" s="45"/>
      <c r="S86" s="1"/>
    </row>
    <row r="87" spans="1:19" ht="15" customHeight="1">
      <c r="A87" s="31"/>
      <c r="B87" s="32"/>
      <c r="C87" s="30"/>
      <c r="D87" s="30"/>
      <c r="E87" s="30"/>
      <c r="F87" s="30"/>
      <c r="G87" s="14"/>
      <c r="H87" s="14"/>
      <c r="I87" s="40"/>
      <c r="J87" s="47"/>
      <c r="K87" s="21">
        <f t="shared" si="2"/>
        <v>0</v>
      </c>
      <c r="L87" s="34">
        <f t="shared" si="3"/>
        <v>0</v>
      </c>
      <c r="M87" s="31"/>
      <c r="N87" s="32"/>
      <c r="O87" s="30"/>
      <c r="P87" s="43"/>
      <c r="Q87" s="40"/>
      <c r="R87" s="45"/>
      <c r="S87" s="1"/>
    </row>
    <row r="88" spans="1:19" ht="15" customHeight="1">
      <c r="A88" s="31"/>
      <c r="B88" s="32"/>
      <c r="C88" s="30"/>
      <c r="D88" s="30"/>
      <c r="E88" s="30"/>
      <c r="F88" s="30"/>
      <c r="G88" s="14"/>
      <c r="H88" s="14"/>
      <c r="I88" s="40"/>
      <c r="J88" s="47"/>
      <c r="K88" s="21">
        <f t="shared" si="2"/>
        <v>0</v>
      </c>
      <c r="L88" s="34">
        <f t="shared" si="3"/>
        <v>0</v>
      </c>
      <c r="M88" s="31"/>
      <c r="N88" s="32"/>
      <c r="O88" s="30"/>
      <c r="P88" s="43"/>
      <c r="Q88" s="40"/>
      <c r="R88" s="45"/>
      <c r="S88" s="1"/>
    </row>
    <row r="89" spans="1:19" ht="15" customHeight="1">
      <c r="A89" s="31"/>
      <c r="B89" s="32"/>
      <c r="C89" s="30"/>
      <c r="D89" s="30"/>
      <c r="E89" s="30"/>
      <c r="F89" s="30"/>
      <c r="G89" s="14"/>
      <c r="H89" s="14"/>
      <c r="I89" s="40"/>
      <c r="J89" s="47"/>
      <c r="K89" s="21">
        <f t="shared" si="2"/>
        <v>0</v>
      </c>
      <c r="L89" s="34">
        <f t="shared" si="3"/>
        <v>0</v>
      </c>
      <c r="M89" s="31"/>
      <c r="N89" s="32"/>
      <c r="O89" s="30"/>
      <c r="P89" s="43"/>
      <c r="Q89" s="40"/>
      <c r="R89" s="45"/>
      <c r="S89" s="1"/>
    </row>
    <row r="90" spans="1:19" ht="15" customHeight="1">
      <c r="A90" s="31"/>
      <c r="B90" s="32"/>
      <c r="C90" s="30"/>
      <c r="D90" s="30"/>
      <c r="E90" s="30"/>
      <c r="F90" s="30"/>
      <c r="G90" s="14"/>
      <c r="H90" s="14"/>
      <c r="I90" s="40"/>
      <c r="J90" s="47"/>
      <c r="K90" s="21">
        <f t="shared" si="2"/>
        <v>0</v>
      </c>
      <c r="L90" s="34">
        <f t="shared" si="3"/>
        <v>0</v>
      </c>
      <c r="M90" s="31"/>
      <c r="N90" s="32"/>
      <c r="O90" s="30"/>
      <c r="P90" s="43"/>
      <c r="Q90" s="40"/>
      <c r="R90" s="45"/>
      <c r="S90" s="1"/>
    </row>
    <row r="91" spans="1:19" ht="15" customHeight="1">
      <c r="A91" s="31"/>
      <c r="B91" s="32"/>
      <c r="C91" s="30"/>
      <c r="D91" s="30"/>
      <c r="E91" s="30"/>
      <c r="F91" s="30"/>
      <c r="G91" s="14"/>
      <c r="H91" s="14"/>
      <c r="I91" s="40"/>
      <c r="J91" s="47"/>
      <c r="K91" s="21">
        <f t="shared" si="2"/>
        <v>0</v>
      </c>
      <c r="L91" s="34">
        <f t="shared" si="3"/>
        <v>0</v>
      </c>
      <c r="M91" s="31"/>
      <c r="N91" s="32"/>
      <c r="O91" s="30"/>
      <c r="P91" s="43"/>
      <c r="Q91" s="40"/>
      <c r="R91" s="45"/>
      <c r="S91" s="1"/>
    </row>
    <row r="92" spans="1:19" ht="15" customHeight="1">
      <c r="A92" s="31"/>
      <c r="B92" s="32"/>
      <c r="C92" s="30"/>
      <c r="D92" s="30"/>
      <c r="E92" s="30"/>
      <c r="F92" s="30"/>
      <c r="G92" s="14"/>
      <c r="H92" s="14"/>
      <c r="I92" s="40"/>
      <c r="J92" s="47"/>
      <c r="K92" s="21">
        <f t="shared" si="2"/>
        <v>0</v>
      </c>
      <c r="L92" s="34">
        <f t="shared" si="3"/>
        <v>0</v>
      </c>
      <c r="M92" s="31"/>
      <c r="N92" s="32"/>
      <c r="O92" s="30"/>
      <c r="P92" s="43"/>
      <c r="Q92" s="40"/>
      <c r="R92" s="45"/>
      <c r="S92" s="1"/>
    </row>
    <row r="93" spans="1:19" ht="15" customHeight="1">
      <c r="A93" s="31"/>
      <c r="B93" s="32"/>
      <c r="C93" s="30"/>
      <c r="D93" s="30"/>
      <c r="E93" s="30"/>
      <c r="F93" s="30"/>
      <c r="G93" s="14"/>
      <c r="H93" s="14"/>
      <c r="I93" s="40"/>
      <c r="J93" s="47"/>
      <c r="K93" s="21">
        <f t="shared" si="2"/>
        <v>0</v>
      </c>
      <c r="L93" s="34">
        <f t="shared" si="3"/>
        <v>0</v>
      </c>
      <c r="M93" s="31"/>
      <c r="N93" s="32"/>
      <c r="O93" s="30"/>
      <c r="P93" s="43"/>
      <c r="Q93" s="40"/>
      <c r="R93" s="45"/>
      <c r="S93" s="1"/>
    </row>
    <row r="94" spans="1:19" ht="15" customHeight="1">
      <c r="A94" s="31"/>
      <c r="B94" s="32"/>
      <c r="C94" s="30"/>
      <c r="D94" s="30"/>
      <c r="E94" s="30"/>
      <c r="F94" s="30"/>
      <c r="G94" s="14"/>
      <c r="H94" s="14"/>
      <c r="I94" s="40"/>
      <c r="J94" s="47"/>
      <c r="K94" s="21">
        <f t="shared" si="2"/>
        <v>0</v>
      </c>
      <c r="L94" s="34">
        <f t="shared" si="3"/>
        <v>0</v>
      </c>
      <c r="M94" s="31"/>
      <c r="N94" s="32"/>
      <c r="O94" s="30"/>
      <c r="P94" s="43"/>
      <c r="Q94" s="40"/>
      <c r="R94" s="45"/>
      <c r="S94" s="1"/>
    </row>
    <row r="95" spans="1:19" ht="15" customHeight="1">
      <c r="A95" s="31"/>
      <c r="B95" s="32"/>
      <c r="C95" s="30"/>
      <c r="D95" s="30"/>
      <c r="E95" s="30"/>
      <c r="F95" s="30"/>
      <c r="G95" s="14"/>
      <c r="H95" s="14"/>
      <c r="I95" s="40"/>
      <c r="J95" s="47"/>
      <c r="K95" s="21">
        <f t="shared" si="2"/>
        <v>0</v>
      </c>
      <c r="L95" s="34">
        <f t="shared" si="3"/>
        <v>0</v>
      </c>
      <c r="M95" s="31"/>
      <c r="N95" s="32"/>
      <c r="O95" s="30"/>
      <c r="P95" s="43"/>
      <c r="Q95" s="40"/>
      <c r="R95" s="45"/>
      <c r="S95" s="1"/>
    </row>
    <row r="96" spans="1:19" ht="15" customHeight="1">
      <c r="A96" s="31"/>
      <c r="B96" s="32"/>
      <c r="C96" s="30"/>
      <c r="D96" s="30"/>
      <c r="E96" s="30"/>
      <c r="F96" s="30"/>
      <c r="G96" s="14"/>
      <c r="H96" s="14"/>
      <c r="I96" s="40"/>
      <c r="J96" s="47"/>
      <c r="K96" s="21">
        <f t="shared" si="2"/>
        <v>0</v>
      </c>
      <c r="L96" s="34">
        <f t="shared" si="3"/>
        <v>0</v>
      </c>
      <c r="M96" s="31"/>
      <c r="N96" s="32"/>
      <c r="O96" s="30"/>
      <c r="P96" s="43"/>
      <c r="Q96" s="40"/>
      <c r="R96" s="45"/>
      <c r="S96" s="1"/>
    </row>
    <row r="97" spans="1:19" ht="15" customHeight="1">
      <c r="A97" s="31"/>
      <c r="B97" s="32"/>
      <c r="C97" s="30"/>
      <c r="D97" s="30"/>
      <c r="E97" s="30"/>
      <c r="F97" s="30"/>
      <c r="G97" s="14"/>
      <c r="H97" s="14"/>
      <c r="I97" s="40"/>
      <c r="J97" s="47"/>
      <c r="K97" s="21">
        <f t="shared" si="2"/>
        <v>0</v>
      </c>
      <c r="L97" s="34">
        <f t="shared" si="3"/>
        <v>0</v>
      </c>
      <c r="M97" s="31"/>
      <c r="N97" s="32"/>
      <c r="O97" s="30"/>
      <c r="P97" s="43"/>
      <c r="Q97" s="40"/>
      <c r="R97" s="45"/>
      <c r="S97" s="1"/>
    </row>
    <row r="98" spans="1:19" ht="15" customHeight="1">
      <c r="A98" s="31"/>
      <c r="B98" s="32"/>
      <c r="C98" s="30"/>
      <c r="D98" s="30"/>
      <c r="E98" s="30"/>
      <c r="F98" s="30"/>
      <c r="G98" s="14"/>
      <c r="H98" s="14"/>
      <c r="I98" s="40"/>
      <c r="J98" s="47"/>
      <c r="K98" s="21">
        <f t="shared" si="2"/>
        <v>0</v>
      </c>
      <c r="L98" s="34">
        <f t="shared" si="3"/>
        <v>0</v>
      </c>
      <c r="M98" s="31"/>
      <c r="N98" s="32"/>
      <c r="O98" s="30"/>
      <c r="P98" s="43"/>
      <c r="Q98" s="40"/>
      <c r="R98" s="45"/>
      <c r="S98" s="1"/>
    </row>
    <row r="99" spans="1:19" ht="15" customHeight="1">
      <c r="A99" s="31"/>
      <c r="B99" s="32"/>
      <c r="C99" s="30"/>
      <c r="D99" s="30"/>
      <c r="E99" s="30"/>
      <c r="F99" s="30"/>
      <c r="G99" s="14"/>
      <c r="H99" s="14"/>
      <c r="I99" s="40"/>
      <c r="J99" s="47"/>
      <c r="K99" s="21">
        <f t="shared" si="2"/>
        <v>0</v>
      </c>
      <c r="L99" s="34">
        <f t="shared" si="3"/>
        <v>0</v>
      </c>
      <c r="M99" s="31"/>
      <c r="N99" s="32"/>
      <c r="O99" s="30"/>
      <c r="P99" s="43"/>
      <c r="Q99" s="40"/>
      <c r="R99" s="45"/>
      <c r="S99" s="1"/>
    </row>
    <row r="100" spans="1:19" ht="15" customHeight="1">
      <c r="A100" s="31"/>
      <c r="B100" s="32"/>
      <c r="C100" s="30"/>
      <c r="D100" s="30"/>
      <c r="E100" s="30"/>
      <c r="F100" s="30"/>
      <c r="G100" s="14"/>
      <c r="H100" s="14"/>
      <c r="I100" s="40"/>
      <c r="J100" s="47"/>
      <c r="K100" s="21">
        <f t="shared" si="2"/>
        <v>0</v>
      </c>
      <c r="L100" s="34">
        <f t="shared" si="3"/>
        <v>0</v>
      </c>
      <c r="M100" s="31"/>
      <c r="N100" s="32"/>
      <c r="O100" s="30"/>
      <c r="P100" s="43"/>
      <c r="Q100" s="40"/>
      <c r="R100" s="45"/>
      <c r="S100" s="1"/>
    </row>
    <row r="101" spans="1:19" ht="15" customHeight="1">
      <c r="A101" s="31"/>
      <c r="B101" s="32"/>
      <c r="C101" s="30"/>
      <c r="D101" s="30"/>
      <c r="E101" s="30"/>
      <c r="F101" s="30"/>
      <c r="G101" s="14"/>
      <c r="H101" s="14"/>
      <c r="I101" s="40"/>
      <c r="J101" s="47"/>
      <c r="K101" s="21">
        <f t="shared" si="2"/>
        <v>0</v>
      </c>
      <c r="L101" s="34">
        <f t="shared" si="3"/>
        <v>0</v>
      </c>
      <c r="M101" s="31"/>
      <c r="N101" s="32"/>
      <c r="O101" s="30"/>
      <c r="P101" s="43"/>
      <c r="Q101" s="40"/>
      <c r="R101" s="45"/>
      <c r="S101" s="1"/>
    </row>
    <row r="102" spans="1:19" ht="15" customHeight="1">
      <c r="A102" s="31"/>
      <c r="B102" s="32"/>
      <c r="C102" s="30"/>
      <c r="D102" s="30"/>
      <c r="E102" s="30"/>
      <c r="F102" s="30"/>
      <c r="G102" s="14"/>
      <c r="H102" s="14"/>
      <c r="I102" s="40"/>
      <c r="J102" s="47"/>
      <c r="K102" s="21">
        <f t="shared" si="2"/>
        <v>0</v>
      </c>
      <c r="L102" s="34">
        <f t="shared" si="3"/>
        <v>0</v>
      </c>
      <c r="M102" s="31"/>
      <c r="N102" s="32"/>
      <c r="O102" s="30"/>
      <c r="P102" s="43"/>
      <c r="Q102" s="40"/>
      <c r="R102" s="45"/>
      <c r="S102" s="1"/>
    </row>
    <row r="103" spans="1:19" ht="15" customHeight="1">
      <c r="A103" s="31"/>
      <c r="B103" s="32"/>
      <c r="C103" s="30"/>
      <c r="D103" s="30"/>
      <c r="E103" s="30"/>
      <c r="F103" s="30"/>
      <c r="G103" s="14"/>
      <c r="H103" s="14"/>
      <c r="I103" s="40"/>
      <c r="J103" s="47"/>
      <c r="K103" s="21">
        <f t="shared" si="2"/>
        <v>0</v>
      </c>
      <c r="L103" s="34">
        <f t="shared" si="3"/>
        <v>0</v>
      </c>
      <c r="M103" s="31"/>
      <c r="N103" s="32"/>
      <c r="O103" s="30"/>
      <c r="P103" s="43"/>
      <c r="Q103" s="40"/>
      <c r="R103" s="45"/>
      <c r="S103" s="1"/>
    </row>
    <row r="104" spans="1:19" ht="15" customHeight="1">
      <c r="A104" s="31"/>
      <c r="B104" s="32"/>
      <c r="C104" s="30"/>
      <c r="D104" s="30"/>
      <c r="E104" s="30"/>
      <c r="F104" s="30"/>
      <c r="G104" s="14"/>
      <c r="H104" s="14"/>
      <c r="I104" s="40"/>
      <c r="J104" s="47"/>
      <c r="K104" s="21">
        <f t="shared" si="2"/>
        <v>0</v>
      </c>
      <c r="L104" s="34">
        <f t="shared" si="3"/>
        <v>0</v>
      </c>
      <c r="M104" s="31"/>
      <c r="N104" s="32"/>
      <c r="O104" s="30"/>
      <c r="P104" s="43"/>
      <c r="Q104" s="40"/>
      <c r="R104" s="45"/>
      <c r="S104" s="1"/>
    </row>
    <row r="105" spans="1:19" ht="15" customHeight="1">
      <c r="A105" s="31"/>
      <c r="B105" s="32"/>
      <c r="C105" s="30"/>
      <c r="D105" s="30"/>
      <c r="E105" s="30"/>
      <c r="F105" s="30"/>
      <c r="G105" s="14"/>
      <c r="H105" s="14"/>
      <c r="I105" s="40"/>
      <c r="J105" s="47"/>
      <c r="K105" s="21">
        <f t="shared" si="2"/>
        <v>0</v>
      </c>
      <c r="L105" s="34">
        <f t="shared" si="3"/>
        <v>0</v>
      </c>
      <c r="M105" s="31"/>
      <c r="N105" s="32"/>
      <c r="O105" s="30"/>
      <c r="P105" s="43"/>
      <c r="Q105" s="40"/>
      <c r="R105" s="45"/>
      <c r="S105" s="1"/>
    </row>
    <row r="106" spans="1:19" ht="15" customHeight="1">
      <c r="A106" s="31"/>
      <c r="B106" s="32"/>
      <c r="C106" s="30"/>
      <c r="D106" s="30"/>
      <c r="E106" s="30"/>
      <c r="F106" s="30"/>
      <c r="G106" s="14"/>
      <c r="H106" s="14"/>
      <c r="I106" s="40"/>
      <c r="J106" s="47"/>
      <c r="K106" s="21">
        <f t="shared" si="2"/>
        <v>0</v>
      </c>
      <c r="L106" s="34">
        <f t="shared" si="3"/>
        <v>0</v>
      </c>
      <c r="M106" s="31"/>
      <c r="N106" s="32"/>
      <c r="O106" s="30"/>
      <c r="P106" s="43"/>
      <c r="Q106" s="40"/>
      <c r="R106" s="45"/>
      <c r="S106" s="1"/>
    </row>
    <row r="107" spans="1:19" ht="15" customHeight="1">
      <c r="A107" s="31"/>
      <c r="B107" s="32"/>
      <c r="C107" s="30"/>
      <c r="D107" s="30"/>
      <c r="E107" s="30"/>
      <c r="F107" s="30"/>
      <c r="G107" s="14"/>
      <c r="H107" s="14"/>
      <c r="I107" s="40"/>
      <c r="J107" s="47"/>
      <c r="K107" s="21">
        <f t="shared" si="2"/>
        <v>0</v>
      </c>
      <c r="L107" s="34">
        <f t="shared" si="3"/>
        <v>0</v>
      </c>
      <c r="M107" s="31"/>
      <c r="N107" s="32"/>
      <c r="O107" s="30"/>
      <c r="P107" s="43"/>
      <c r="Q107" s="40"/>
      <c r="R107" s="45"/>
      <c r="S107" s="1"/>
    </row>
    <row r="108" spans="1:19" ht="15" customHeight="1">
      <c r="A108" s="31"/>
      <c r="B108" s="32"/>
      <c r="C108" s="30"/>
      <c r="D108" s="30"/>
      <c r="E108" s="30"/>
      <c r="F108" s="30"/>
      <c r="G108" s="14"/>
      <c r="H108" s="14"/>
      <c r="I108" s="40"/>
      <c r="J108" s="47"/>
      <c r="K108" s="21">
        <f t="shared" si="2"/>
        <v>0</v>
      </c>
      <c r="L108" s="34">
        <f t="shared" si="3"/>
        <v>0</v>
      </c>
      <c r="M108" s="31"/>
      <c r="N108" s="32"/>
      <c r="O108" s="30"/>
      <c r="P108" s="43"/>
      <c r="Q108" s="40"/>
      <c r="R108" s="45"/>
      <c r="S108" s="1"/>
    </row>
    <row r="109" spans="1:19" ht="15" customHeight="1">
      <c r="A109" s="31"/>
      <c r="B109" s="32"/>
      <c r="C109" s="30"/>
      <c r="D109" s="30"/>
      <c r="E109" s="30"/>
      <c r="F109" s="30"/>
      <c r="G109" s="14"/>
      <c r="H109" s="14"/>
      <c r="I109" s="40"/>
      <c r="J109" s="47"/>
      <c r="K109" s="21">
        <f t="shared" si="2"/>
        <v>0</v>
      </c>
      <c r="L109" s="34">
        <f t="shared" si="3"/>
        <v>0</v>
      </c>
      <c r="M109" s="31"/>
      <c r="N109" s="32"/>
      <c r="O109" s="30"/>
      <c r="P109" s="43"/>
      <c r="Q109" s="40"/>
      <c r="R109" s="45"/>
      <c r="S109" s="1"/>
    </row>
    <row r="110" spans="1:19" ht="15" customHeight="1">
      <c r="A110" s="31"/>
      <c r="B110" s="32"/>
      <c r="C110" s="30"/>
      <c r="D110" s="30"/>
      <c r="E110" s="30"/>
      <c r="F110" s="30"/>
      <c r="G110" s="14"/>
      <c r="H110" s="14"/>
      <c r="I110" s="40"/>
      <c r="J110" s="47"/>
      <c r="K110" s="21">
        <f t="shared" si="2"/>
        <v>0</v>
      </c>
      <c r="L110" s="34">
        <f t="shared" si="3"/>
        <v>0</v>
      </c>
      <c r="M110" s="31"/>
      <c r="N110" s="32"/>
      <c r="O110" s="30"/>
      <c r="P110" s="43"/>
      <c r="Q110" s="40"/>
      <c r="R110" s="45"/>
      <c r="S110" s="1"/>
    </row>
    <row r="111" spans="1:19" ht="15" customHeight="1">
      <c r="A111" s="31"/>
      <c r="B111" s="32"/>
      <c r="C111" s="30"/>
      <c r="D111" s="30"/>
      <c r="E111" s="30"/>
      <c r="F111" s="30"/>
      <c r="G111" s="14"/>
      <c r="H111" s="14"/>
      <c r="I111" s="40"/>
      <c r="J111" s="47"/>
      <c r="K111" s="21">
        <f t="shared" si="2"/>
        <v>0</v>
      </c>
      <c r="L111" s="34">
        <f t="shared" si="3"/>
        <v>0</v>
      </c>
      <c r="M111" s="31"/>
      <c r="N111" s="32"/>
      <c r="O111" s="30"/>
      <c r="P111" s="43"/>
      <c r="Q111" s="40"/>
      <c r="R111" s="45"/>
      <c r="S111" s="1"/>
    </row>
    <row r="112" spans="1:19" ht="15" customHeight="1">
      <c r="A112" s="31"/>
      <c r="B112" s="32"/>
      <c r="C112" s="30"/>
      <c r="D112" s="30"/>
      <c r="E112" s="30"/>
      <c r="F112" s="30"/>
      <c r="G112" s="14"/>
      <c r="H112" s="14"/>
      <c r="I112" s="40"/>
      <c r="J112" s="47"/>
      <c r="K112" s="21">
        <f t="shared" si="2"/>
        <v>0</v>
      </c>
      <c r="L112" s="34">
        <f t="shared" si="3"/>
        <v>0</v>
      </c>
      <c r="M112" s="31"/>
      <c r="N112" s="32"/>
      <c r="O112" s="30"/>
      <c r="P112" s="43"/>
      <c r="Q112" s="40"/>
      <c r="R112" s="45"/>
      <c r="S112" s="1"/>
    </row>
    <row r="113" spans="1:19" ht="15" customHeight="1">
      <c r="A113" s="31"/>
      <c r="B113" s="32"/>
      <c r="C113" s="30"/>
      <c r="D113" s="30"/>
      <c r="E113" s="30"/>
      <c r="F113" s="30"/>
      <c r="G113" s="14"/>
      <c r="H113" s="14"/>
      <c r="I113" s="40"/>
      <c r="J113" s="47"/>
      <c r="K113" s="21">
        <f t="shared" si="2"/>
        <v>0</v>
      </c>
      <c r="L113" s="34">
        <f t="shared" si="3"/>
        <v>0</v>
      </c>
      <c r="M113" s="31"/>
      <c r="N113" s="32"/>
      <c r="O113" s="30"/>
      <c r="P113" s="43"/>
      <c r="Q113" s="40"/>
      <c r="R113" s="45"/>
      <c r="S113" s="1"/>
    </row>
    <row r="114" spans="1:19" ht="15" customHeight="1">
      <c r="A114" s="31"/>
      <c r="B114" s="32"/>
      <c r="C114" s="30"/>
      <c r="D114" s="30"/>
      <c r="E114" s="30"/>
      <c r="F114" s="30"/>
      <c r="G114" s="14"/>
      <c r="H114" s="14"/>
      <c r="I114" s="40"/>
      <c r="J114" s="47"/>
      <c r="K114" s="21">
        <f t="shared" si="2"/>
        <v>0</v>
      </c>
      <c r="L114" s="34">
        <f t="shared" si="3"/>
        <v>0</v>
      </c>
      <c r="M114" s="31"/>
      <c r="N114" s="32"/>
      <c r="O114" s="30"/>
      <c r="P114" s="43"/>
      <c r="Q114" s="40"/>
      <c r="R114" s="45"/>
      <c r="S114" s="1"/>
    </row>
    <row r="115" spans="1:19" ht="15" customHeight="1">
      <c r="A115" s="31"/>
      <c r="B115" s="32"/>
      <c r="C115" s="30"/>
      <c r="D115" s="30"/>
      <c r="E115" s="30"/>
      <c r="F115" s="30"/>
      <c r="G115" s="14"/>
      <c r="H115" s="14"/>
      <c r="I115" s="40"/>
      <c r="J115" s="47"/>
      <c r="K115" s="21">
        <f t="shared" si="2"/>
        <v>0</v>
      </c>
      <c r="L115" s="34">
        <f t="shared" si="3"/>
        <v>0</v>
      </c>
      <c r="M115" s="31"/>
      <c r="N115" s="32"/>
      <c r="O115" s="30"/>
      <c r="P115" s="43"/>
      <c r="Q115" s="40"/>
      <c r="R115" s="45"/>
      <c r="S115" s="1"/>
    </row>
    <row r="116" spans="1:19" ht="15" customHeight="1">
      <c r="A116" s="31"/>
      <c r="B116" s="32"/>
      <c r="C116" s="30"/>
      <c r="D116" s="30"/>
      <c r="E116" s="30"/>
      <c r="F116" s="30"/>
      <c r="G116" s="14"/>
      <c r="H116" s="14"/>
      <c r="I116" s="40"/>
      <c r="J116" s="47"/>
      <c r="K116" s="21">
        <f t="shared" si="2"/>
        <v>0</v>
      </c>
      <c r="L116" s="34">
        <f t="shared" si="3"/>
        <v>0</v>
      </c>
      <c r="M116" s="31"/>
      <c r="N116" s="32"/>
      <c r="O116" s="30"/>
      <c r="P116" s="43"/>
      <c r="Q116" s="40"/>
      <c r="R116" s="45"/>
      <c r="S116" s="1"/>
    </row>
    <row r="117" spans="1:19" ht="15" customHeight="1">
      <c r="A117" s="31"/>
      <c r="B117" s="32"/>
      <c r="C117" s="30"/>
      <c r="D117" s="30"/>
      <c r="E117" s="30"/>
      <c r="F117" s="30"/>
      <c r="G117" s="14"/>
      <c r="H117" s="14"/>
      <c r="I117" s="40"/>
      <c r="J117" s="47"/>
      <c r="K117" s="21">
        <f t="shared" si="2"/>
        <v>0</v>
      </c>
      <c r="L117" s="34">
        <f t="shared" si="3"/>
        <v>0</v>
      </c>
      <c r="M117" s="31"/>
      <c r="N117" s="32"/>
      <c r="O117" s="30"/>
      <c r="P117" s="43"/>
      <c r="Q117" s="40"/>
      <c r="R117" s="45"/>
      <c r="S117" s="1"/>
    </row>
    <row r="118" spans="1:19" ht="15" customHeight="1">
      <c r="A118" s="31"/>
      <c r="B118" s="32"/>
      <c r="C118" s="30"/>
      <c r="D118" s="30"/>
      <c r="E118" s="30"/>
      <c r="F118" s="30"/>
      <c r="G118" s="14"/>
      <c r="H118" s="14"/>
      <c r="I118" s="40"/>
      <c r="J118" s="47"/>
      <c r="K118" s="21">
        <f t="shared" si="2"/>
        <v>0</v>
      </c>
      <c r="L118" s="34">
        <f t="shared" si="3"/>
        <v>0</v>
      </c>
      <c r="M118" s="31"/>
      <c r="N118" s="32"/>
      <c r="O118" s="30"/>
      <c r="P118" s="43"/>
      <c r="Q118" s="40"/>
      <c r="R118" s="45"/>
      <c r="S118" s="1"/>
    </row>
    <row r="119" spans="1:19" ht="15" customHeight="1">
      <c r="A119" s="31"/>
      <c r="B119" s="32"/>
      <c r="C119" s="30"/>
      <c r="D119" s="30"/>
      <c r="E119" s="30"/>
      <c r="F119" s="30"/>
      <c r="G119" s="14"/>
      <c r="H119" s="14"/>
      <c r="I119" s="40"/>
      <c r="J119" s="47"/>
      <c r="K119" s="21">
        <f t="shared" si="2"/>
        <v>0</v>
      </c>
      <c r="L119" s="34">
        <f t="shared" si="3"/>
        <v>0</v>
      </c>
      <c r="M119" s="31"/>
      <c r="N119" s="32"/>
      <c r="O119" s="30"/>
      <c r="P119" s="43"/>
      <c r="Q119" s="40"/>
      <c r="R119" s="45"/>
      <c r="S119" s="1"/>
    </row>
    <row r="120" spans="1:19" ht="15" customHeight="1">
      <c r="A120" s="31"/>
      <c r="B120" s="32"/>
      <c r="C120" s="30"/>
      <c r="D120" s="30"/>
      <c r="E120" s="30"/>
      <c r="F120" s="30"/>
      <c r="G120" s="14"/>
      <c r="H120" s="14"/>
      <c r="I120" s="40"/>
      <c r="J120" s="47"/>
      <c r="K120" s="21">
        <f t="shared" si="2"/>
        <v>0</v>
      </c>
      <c r="L120" s="34">
        <f t="shared" si="3"/>
        <v>0</v>
      </c>
      <c r="M120" s="31"/>
      <c r="N120" s="32"/>
      <c r="O120" s="30"/>
      <c r="P120" s="43"/>
      <c r="Q120" s="40"/>
      <c r="R120" s="45"/>
      <c r="S120" s="1"/>
    </row>
    <row r="121" spans="1:19" ht="15" customHeight="1">
      <c r="A121" s="31"/>
      <c r="B121" s="32"/>
      <c r="C121" s="30"/>
      <c r="D121" s="30"/>
      <c r="E121" s="30"/>
      <c r="F121" s="30"/>
      <c r="G121" s="14"/>
      <c r="H121" s="14"/>
      <c r="I121" s="40"/>
      <c r="J121" s="47"/>
      <c r="K121" s="21">
        <f t="shared" si="2"/>
        <v>0</v>
      </c>
      <c r="L121" s="34">
        <f t="shared" si="3"/>
        <v>0</v>
      </c>
      <c r="M121" s="31"/>
      <c r="N121" s="32"/>
      <c r="O121" s="30"/>
      <c r="P121" s="43"/>
      <c r="Q121" s="40"/>
      <c r="R121" s="45"/>
      <c r="S121" s="1"/>
    </row>
    <row r="122" spans="1:19" ht="15" customHeight="1">
      <c r="A122" s="31"/>
      <c r="B122" s="32"/>
      <c r="C122" s="30"/>
      <c r="D122" s="30"/>
      <c r="E122" s="30"/>
      <c r="F122" s="30"/>
      <c r="G122" s="14"/>
      <c r="H122" s="14"/>
      <c r="I122" s="40"/>
      <c r="J122" s="47"/>
      <c r="K122" s="21">
        <f t="shared" si="2"/>
        <v>0</v>
      </c>
      <c r="L122" s="34">
        <f t="shared" si="3"/>
        <v>0</v>
      </c>
      <c r="M122" s="31"/>
      <c r="N122" s="32"/>
      <c r="O122" s="30"/>
      <c r="P122" s="43"/>
      <c r="Q122" s="40"/>
      <c r="R122" s="45"/>
      <c r="S122" s="1"/>
    </row>
    <row r="123" spans="1:19" ht="15" customHeight="1">
      <c r="A123" s="31"/>
      <c r="B123" s="32"/>
      <c r="C123" s="30"/>
      <c r="D123" s="30"/>
      <c r="E123" s="30"/>
      <c r="F123" s="30"/>
      <c r="G123" s="14"/>
      <c r="H123" s="14"/>
      <c r="I123" s="40"/>
      <c r="J123" s="47"/>
      <c r="K123" s="21">
        <f t="shared" si="2"/>
        <v>0</v>
      </c>
      <c r="L123" s="34">
        <f t="shared" si="3"/>
        <v>0</v>
      </c>
      <c r="M123" s="31"/>
      <c r="N123" s="32"/>
      <c r="O123" s="30"/>
      <c r="P123" s="43"/>
      <c r="Q123" s="40"/>
      <c r="R123" s="45"/>
      <c r="S123" s="1"/>
    </row>
    <row r="124" spans="1:19" ht="15" customHeight="1">
      <c r="A124" s="31"/>
      <c r="B124" s="32"/>
      <c r="C124" s="30"/>
      <c r="D124" s="30"/>
      <c r="E124" s="30"/>
      <c r="F124" s="30"/>
      <c r="G124" s="14"/>
      <c r="H124" s="14"/>
      <c r="I124" s="40"/>
      <c r="J124" s="47"/>
      <c r="K124" s="21">
        <f t="shared" si="2"/>
        <v>0</v>
      </c>
      <c r="L124" s="34">
        <f t="shared" si="3"/>
        <v>0</v>
      </c>
      <c r="M124" s="31"/>
      <c r="N124" s="32"/>
      <c r="O124" s="30"/>
      <c r="P124" s="43"/>
      <c r="Q124" s="40"/>
      <c r="R124" s="45"/>
      <c r="S124" s="1"/>
    </row>
    <row r="125" spans="1:19" ht="15" customHeight="1">
      <c r="A125" s="31"/>
      <c r="B125" s="32"/>
      <c r="C125" s="30"/>
      <c r="D125" s="30"/>
      <c r="E125" s="30"/>
      <c r="F125" s="30"/>
      <c r="G125" s="14"/>
      <c r="H125" s="14"/>
      <c r="I125" s="40"/>
      <c r="J125" s="47"/>
      <c r="K125" s="21">
        <f t="shared" si="2"/>
        <v>0</v>
      </c>
      <c r="L125" s="34">
        <f t="shared" si="3"/>
        <v>0</v>
      </c>
      <c r="M125" s="31"/>
      <c r="N125" s="32"/>
      <c r="O125" s="30"/>
      <c r="P125" s="43"/>
      <c r="Q125" s="40"/>
      <c r="R125" s="45"/>
      <c r="S125" s="1"/>
    </row>
    <row r="126" spans="1:19" ht="15" customHeight="1">
      <c r="A126" s="31"/>
      <c r="B126" s="32"/>
      <c r="C126" s="30"/>
      <c r="D126" s="30"/>
      <c r="E126" s="30"/>
      <c r="F126" s="30"/>
      <c r="G126" s="14"/>
      <c r="H126" s="14"/>
      <c r="I126" s="40"/>
      <c r="J126" s="47"/>
      <c r="K126" s="21">
        <f t="shared" si="2"/>
        <v>0</v>
      </c>
      <c r="L126" s="34">
        <f t="shared" si="3"/>
        <v>0</v>
      </c>
      <c r="M126" s="31"/>
      <c r="N126" s="32"/>
      <c r="O126" s="30"/>
      <c r="P126" s="43"/>
      <c r="Q126" s="40"/>
      <c r="R126" s="45"/>
      <c r="S126" s="1"/>
    </row>
    <row r="127" spans="1:19" ht="15" customHeight="1">
      <c r="A127" s="31"/>
      <c r="B127" s="32"/>
      <c r="C127" s="30"/>
      <c r="D127" s="30"/>
      <c r="E127" s="30"/>
      <c r="F127" s="30"/>
      <c r="G127" s="14"/>
      <c r="H127" s="14"/>
      <c r="I127" s="40"/>
      <c r="J127" s="47"/>
      <c r="K127" s="21">
        <f t="shared" si="2"/>
        <v>0</v>
      </c>
      <c r="L127" s="34">
        <f t="shared" si="3"/>
        <v>0</v>
      </c>
      <c r="M127" s="31"/>
      <c r="N127" s="32"/>
      <c r="O127" s="30"/>
      <c r="P127" s="43"/>
      <c r="Q127" s="40"/>
      <c r="R127" s="45"/>
      <c r="S127" s="1"/>
    </row>
    <row r="128" spans="1:19" ht="15" customHeight="1">
      <c r="A128" s="31"/>
      <c r="B128" s="32"/>
      <c r="C128" s="30"/>
      <c r="D128" s="30"/>
      <c r="E128" s="30"/>
      <c r="F128" s="30"/>
      <c r="G128" s="14"/>
      <c r="H128" s="14"/>
      <c r="I128" s="40"/>
      <c r="J128" s="47"/>
      <c r="K128" s="21">
        <f t="shared" si="2"/>
        <v>0</v>
      </c>
      <c r="L128" s="34">
        <f t="shared" si="3"/>
        <v>0</v>
      </c>
      <c r="M128" s="31"/>
      <c r="N128" s="32"/>
      <c r="O128" s="30"/>
      <c r="P128" s="43"/>
      <c r="Q128" s="40"/>
      <c r="R128" s="45"/>
      <c r="S128" s="1"/>
    </row>
    <row r="129" spans="1:19" ht="15" customHeight="1">
      <c r="A129" s="31"/>
      <c r="B129" s="32"/>
      <c r="C129" s="30"/>
      <c r="D129" s="30"/>
      <c r="E129" s="30"/>
      <c r="F129" s="30"/>
      <c r="G129" s="14"/>
      <c r="H129" s="14"/>
      <c r="I129" s="40"/>
      <c r="J129" s="47"/>
      <c r="K129" s="21">
        <f t="shared" si="2"/>
        <v>0</v>
      </c>
      <c r="L129" s="34">
        <f t="shared" si="3"/>
        <v>0</v>
      </c>
      <c r="M129" s="31"/>
      <c r="N129" s="32"/>
      <c r="O129" s="30"/>
      <c r="P129" s="43"/>
      <c r="Q129" s="40"/>
      <c r="R129" s="45"/>
      <c r="S129" s="1"/>
    </row>
    <row r="130" spans="1:19" ht="15" customHeight="1">
      <c r="A130" s="31"/>
      <c r="B130" s="32"/>
      <c r="C130" s="30"/>
      <c r="D130" s="30"/>
      <c r="E130" s="30"/>
      <c r="F130" s="30"/>
      <c r="G130" s="14"/>
      <c r="H130" s="14"/>
      <c r="I130" s="40"/>
      <c r="J130" s="47"/>
      <c r="K130" s="21">
        <f t="shared" si="2"/>
        <v>0</v>
      </c>
      <c r="L130" s="34">
        <f t="shared" si="3"/>
        <v>0</v>
      </c>
      <c r="M130" s="31"/>
      <c r="N130" s="32"/>
      <c r="O130" s="30"/>
      <c r="P130" s="43"/>
      <c r="Q130" s="40"/>
      <c r="R130" s="45"/>
      <c r="S130" s="1"/>
    </row>
    <row r="131" spans="1:19" ht="15" customHeight="1">
      <c r="A131" s="31"/>
      <c r="B131" s="32"/>
      <c r="C131" s="30"/>
      <c r="D131" s="30"/>
      <c r="E131" s="30"/>
      <c r="F131" s="30"/>
      <c r="G131" s="14"/>
      <c r="H131" s="14"/>
      <c r="I131" s="40"/>
      <c r="J131" s="47"/>
      <c r="K131" s="21">
        <f t="shared" si="2"/>
        <v>0</v>
      </c>
      <c r="L131" s="34">
        <f t="shared" si="3"/>
        <v>0</v>
      </c>
      <c r="M131" s="31"/>
      <c r="N131" s="32"/>
      <c r="O131" s="30"/>
      <c r="P131" s="43"/>
      <c r="Q131" s="40"/>
      <c r="R131" s="45"/>
      <c r="S131" s="1"/>
    </row>
    <row r="132" spans="1:19" ht="15" customHeight="1">
      <c r="A132" s="31"/>
      <c r="B132" s="32"/>
      <c r="C132" s="30"/>
      <c r="D132" s="30"/>
      <c r="E132" s="30"/>
      <c r="F132" s="30"/>
      <c r="G132" s="14"/>
      <c r="H132" s="14"/>
      <c r="I132" s="40"/>
      <c r="J132" s="47"/>
      <c r="K132" s="21">
        <f t="shared" si="2"/>
        <v>0</v>
      </c>
      <c r="L132" s="34">
        <f t="shared" si="3"/>
        <v>0</v>
      </c>
      <c r="M132" s="31"/>
      <c r="N132" s="32"/>
      <c r="O132" s="30"/>
      <c r="P132" s="43"/>
      <c r="Q132" s="40"/>
      <c r="R132" s="45"/>
      <c r="S132" s="1"/>
    </row>
    <row r="133" spans="1:19" ht="15" customHeight="1">
      <c r="A133" s="31"/>
      <c r="B133" s="32"/>
      <c r="C133" s="30"/>
      <c r="D133" s="30"/>
      <c r="E133" s="30"/>
      <c r="F133" s="30"/>
      <c r="G133" s="14"/>
      <c r="H133" s="14"/>
      <c r="I133" s="40"/>
      <c r="J133" s="47"/>
      <c r="K133" s="21">
        <f t="shared" si="2"/>
        <v>0</v>
      </c>
      <c r="L133" s="34">
        <f t="shared" si="3"/>
        <v>0</v>
      </c>
      <c r="M133" s="31"/>
      <c r="N133" s="32"/>
      <c r="O133" s="30"/>
      <c r="P133" s="43"/>
      <c r="Q133" s="40"/>
      <c r="R133" s="45"/>
      <c r="S133" s="1"/>
    </row>
    <row r="134" spans="1:19" ht="15" customHeight="1">
      <c r="A134" s="31"/>
      <c r="B134" s="32"/>
      <c r="C134" s="30"/>
      <c r="D134" s="30"/>
      <c r="E134" s="30"/>
      <c r="F134" s="30"/>
      <c r="G134" s="14"/>
      <c r="H134" s="14"/>
      <c r="I134" s="40"/>
      <c r="J134" s="47"/>
      <c r="K134" s="21">
        <f t="shared" si="2"/>
        <v>0</v>
      </c>
      <c r="L134" s="34">
        <f t="shared" si="3"/>
        <v>0</v>
      </c>
      <c r="M134" s="31"/>
      <c r="N134" s="32"/>
      <c r="O134" s="30"/>
      <c r="P134" s="43"/>
      <c r="Q134" s="40"/>
      <c r="R134" s="45"/>
      <c r="S134" s="1"/>
    </row>
    <row r="135" spans="1:19" ht="15" customHeight="1">
      <c r="A135" s="31"/>
      <c r="B135" s="32"/>
      <c r="C135" s="30"/>
      <c r="D135" s="30"/>
      <c r="E135" s="30"/>
      <c r="F135" s="30"/>
      <c r="G135" s="14"/>
      <c r="H135" s="14"/>
      <c r="I135" s="40"/>
      <c r="J135" s="47"/>
      <c r="K135" s="21">
        <f t="shared" si="2"/>
        <v>0</v>
      </c>
      <c r="L135" s="34">
        <f t="shared" si="3"/>
        <v>0</v>
      </c>
      <c r="M135" s="31"/>
      <c r="N135" s="32"/>
      <c r="O135" s="30"/>
      <c r="P135" s="43"/>
      <c r="Q135" s="40"/>
      <c r="R135" s="45"/>
      <c r="S135" s="1"/>
    </row>
    <row r="136" spans="1:19" ht="15" customHeight="1">
      <c r="A136" s="31"/>
      <c r="B136" s="32"/>
      <c r="C136" s="30"/>
      <c r="D136" s="30"/>
      <c r="E136" s="30"/>
      <c r="F136" s="30"/>
      <c r="G136" s="14"/>
      <c r="H136" s="14"/>
      <c r="I136" s="40"/>
      <c r="J136" s="47"/>
      <c r="K136" s="21">
        <f t="shared" si="2"/>
        <v>0</v>
      </c>
      <c r="L136" s="34">
        <f t="shared" si="3"/>
        <v>0</v>
      </c>
      <c r="M136" s="31"/>
      <c r="N136" s="32"/>
      <c r="O136" s="30"/>
      <c r="P136" s="43"/>
      <c r="Q136" s="40"/>
      <c r="R136" s="45"/>
      <c r="S136" s="1"/>
    </row>
    <row r="137" spans="1:19" ht="15" customHeight="1">
      <c r="A137" s="31"/>
      <c r="B137" s="32"/>
      <c r="C137" s="30"/>
      <c r="D137" s="30"/>
      <c r="E137" s="30"/>
      <c r="F137" s="30"/>
      <c r="G137" s="14"/>
      <c r="H137" s="14"/>
      <c r="I137" s="40"/>
      <c r="J137" s="47"/>
      <c r="K137" s="21">
        <f t="shared" si="2"/>
        <v>0</v>
      </c>
      <c r="L137" s="34">
        <f t="shared" si="3"/>
        <v>0</v>
      </c>
      <c r="M137" s="31"/>
      <c r="N137" s="32"/>
      <c r="O137" s="30"/>
      <c r="P137" s="43"/>
      <c r="Q137" s="40"/>
      <c r="R137" s="45"/>
      <c r="S137" s="1"/>
    </row>
    <row r="138" spans="1:19" ht="15" customHeight="1">
      <c r="A138" s="31"/>
      <c r="B138" s="32"/>
      <c r="C138" s="30"/>
      <c r="D138" s="30"/>
      <c r="E138" s="30"/>
      <c r="F138" s="30"/>
      <c r="G138" s="14"/>
      <c r="H138" s="14"/>
      <c r="I138" s="40"/>
      <c r="J138" s="47"/>
      <c r="K138" s="21">
        <f t="shared" si="2"/>
        <v>0</v>
      </c>
      <c r="L138" s="34">
        <f t="shared" si="3"/>
        <v>0</v>
      </c>
      <c r="M138" s="31"/>
      <c r="N138" s="32"/>
      <c r="O138" s="30"/>
      <c r="P138" s="43"/>
      <c r="Q138" s="40"/>
      <c r="R138" s="45"/>
      <c r="S138" s="1"/>
    </row>
    <row r="139" spans="1:19" ht="15" customHeight="1">
      <c r="A139" s="31"/>
      <c r="B139" s="32"/>
      <c r="C139" s="30"/>
      <c r="D139" s="30"/>
      <c r="E139" s="30"/>
      <c r="F139" s="30"/>
      <c r="G139" s="14"/>
      <c r="H139" s="14"/>
      <c r="I139" s="40"/>
      <c r="J139" s="47"/>
      <c r="K139" s="21">
        <f t="shared" si="2"/>
        <v>0</v>
      </c>
      <c r="L139" s="34">
        <f t="shared" si="3"/>
        <v>0</v>
      </c>
      <c r="M139" s="31"/>
      <c r="N139" s="32"/>
      <c r="O139" s="30"/>
      <c r="P139" s="43"/>
      <c r="Q139" s="40"/>
      <c r="R139" s="45"/>
      <c r="S139" s="1"/>
    </row>
    <row r="140" spans="1:19" ht="15" customHeight="1">
      <c r="A140" s="31"/>
      <c r="B140" s="32"/>
      <c r="C140" s="30"/>
      <c r="D140" s="30"/>
      <c r="E140" s="30"/>
      <c r="F140" s="30"/>
      <c r="G140" s="14"/>
      <c r="H140" s="14"/>
      <c r="I140" s="40"/>
      <c r="J140" s="47"/>
      <c r="K140" s="21">
        <f t="shared" si="2"/>
        <v>0</v>
      </c>
      <c r="L140" s="34">
        <f t="shared" si="3"/>
        <v>0</v>
      </c>
      <c r="M140" s="31"/>
      <c r="N140" s="32"/>
      <c r="O140" s="30"/>
      <c r="P140" s="43"/>
      <c r="Q140" s="40"/>
      <c r="R140" s="45"/>
      <c r="S140" s="1"/>
    </row>
    <row r="141" spans="1:19" ht="15" customHeight="1">
      <c r="A141" s="31"/>
      <c r="B141" s="32"/>
      <c r="C141" s="30"/>
      <c r="D141" s="30"/>
      <c r="E141" s="30"/>
      <c r="F141" s="30"/>
      <c r="G141" s="14"/>
      <c r="H141" s="14"/>
      <c r="I141" s="40"/>
      <c r="J141" s="47"/>
      <c r="K141" s="21">
        <f t="shared" si="2"/>
        <v>0</v>
      </c>
      <c r="L141" s="34">
        <f t="shared" si="3"/>
        <v>0</v>
      </c>
      <c r="M141" s="31"/>
      <c r="N141" s="32"/>
      <c r="O141" s="30"/>
      <c r="P141" s="43"/>
      <c r="Q141" s="40"/>
      <c r="R141" s="45"/>
      <c r="S141" s="1"/>
    </row>
    <row r="142" spans="1:19" ht="15" customHeight="1">
      <c r="A142" s="31"/>
      <c r="B142" s="32"/>
      <c r="C142" s="30"/>
      <c r="D142" s="30"/>
      <c r="E142" s="30"/>
      <c r="F142" s="30"/>
      <c r="G142" s="14"/>
      <c r="H142" s="14"/>
      <c r="I142" s="40"/>
      <c r="J142" s="47"/>
      <c r="K142" s="21">
        <f aca="true" t="shared" si="4" ref="K142:K150">COUNT(G142:H142)</f>
        <v>0</v>
      </c>
      <c r="L142" s="34">
        <f aca="true" t="shared" si="5" ref="L142:L150">COUNTA(A142,B142,C142,D142,G142,H142)</f>
        <v>0</v>
      </c>
      <c r="M142" s="31"/>
      <c r="N142" s="32"/>
      <c r="O142" s="30"/>
      <c r="P142" s="43"/>
      <c r="Q142" s="40"/>
      <c r="R142" s="45"/>
      <c r="S142" s="1"/>
    </row>
    <row r="143" spans="1:19" ht="15" customHeight="1">
      <c r="A143" s="31"/>
      <c r="B143" s="32"/>
      <c r="C143" s="30"/>
      <c r="D143" s="30"/>
      <c r="E143" s="30"/>
      <c r="F143" s="30"/>
      <c r="G143" s="14"/>
      <c r="H143" s="14"/>
      <c r="I143" s="40"/>
      <c r="J143" s="47"/>
      <c r="K143" s="21">
        <f t="shared" si="4"/>
        <v>0</v>
      </c>
      <c r="L143" s="34">
        <f t="shared" si="5"/>
        <v>0</v>
      </c>
      <c r="M143" s="31"/>
      <c r="N143" s="32"/>
      <c r="O143" s="30"/>
      <c r="P143" s="43"/>
      <c r="Q143" s="40"/>
      <c r="R143" s="45"/>
      <c r="S143" s="1"/>
    </row>
    <row r="144" spans="1:19" ht="15" customHeight="1">
      <c r="A144" s="31"/>
      <c r="B144" s="32"/>
      <c r="C144" s="30"/>
      <c r="D144" s="30"/>
      <c r="E144" s="30"/>
      <c r="F144" s="30"/>
      <c r="G144" s="14"/>
      <c r="H144" s="14"/>
      <c r="I144" s="40"/>
      <c r="J144" s="47"/>
      <c r="K144" s="21">
        <f t="shared" si="4"/>
        <v>0</v>
      </c>
      <c r="L144" s="34">
        <f t="shared" si="5"/>
        <v>0</v>
      </c>
      <c r="M144" s="31"/>
      <c r="N144" s="32"/>
      <c r="O144" s="30"/>
      <c r="P144" s="43"/>
      <c r="Q144" s="40"/>
      <c r="R144" s="45"/>
      <c r="S144" s="1"/>
    </row>
    <row r="145" spans="1:19" ht="15" customHeight="1">
      <c r="A145" s="31"/>
      <c r="B145" s="32"/>
      <c r="C145" s="30"/>
      <c r="D145" s="30"/>
      <c r="E145" s="30"/>
      <c r="F145" s="30"/>
      <c r="G145" s="14"/>
      <c r="H145" s="14"/>
      <c r="I145" s="40"/>
      <c r="J145" s="47"/>
      <c r="K145" s="21">
        <f t="shared" si="4"/>
        <v>0</v>
      </c>
      <c r="L145" s="34">
        <f t="shared" si="5"/>
        <v>0</v>
      </c>
      <c r="M145" s="31"/>
      <c r="N145" s="32"/>
      <c r="O145" s="30"/>
      <c r="P145" s="43"/>
      <c r="Q145" s="40"/>
      <c r="R145" s="45"/>
      <c r="S145" s="1"/>
    </row>
    <row r="146" spans="1:19" ht="15" customHeight="1">
      <c r="A146" s="31"/>
      <c r="B146" s="32"/>
      <c r="C146" s="30"/>
      <c r="D146" s="30"/>
      <c r="E146" s="30"/>
      <c r="F146" s="30"/>
      <c r="G146" s="14"/>
      <c r="H146" s="14"/>
      <c r="I146" s="40"/>
      <c r="J146" s="47"/>
      <c r="K146" s="21">
        <f t="shared" si="4"/>
        <v>0</v>
      </c>
      <c r="L146" s="34">
        <f t="shared" si="5"/>
        <v>0</v>
      </c>
      <c r="M146" s="31"/>
      <c r="N146" s="32"/>
      <c r="O146" s="30"/>
      <c r="P146" s="43"/>
      <c r="Q146" s="40"/>
      <c r="R146" s="45"/>
      <c r="S146" s="1"/>
    </row>
    <row r="147" spans="1:19" ht="15" customHeight="1">
      <c r="A147" s="31"/>
      <c r="B147" s="32"/>
      <c r="C147" s="30"/>
      <c r="D147" s="30"/>
      <c r="E147" s="30"/>
      <c r="F147" s="30"/>
      <c r="G147" s="14"/>
      <c r="H147" s="14"/>
      <c r="I147" s="40"/>
      <c r="J147" s="47"/>
      <c r="K147" s="21">
        <f t="shared" si="4"/>
        <v>0</v>
      </c>
      <c r="L147" s="34">
        <f t="shared" si="5"/>
        <v>0</v>
      </c>
      <c r="M147" s="31"/>
      <c r="N147" s="32"/>
      <c r="O147" s="30"/>
      <c r="P147" s="43"/>
      <c r="Q147" s="40"/>
      <c r="R147" s="45"/>
      <c r="S147" s="1"/>
    </row>
    <row r="148" spans="1:19" ht="15" customHeight="1">
      <c r="A148" s="31"/>
      <c r="B148" s="32"/>
      <c r="C148" s="30"/>
      <c r="D148" s="30"/>
      <c r="E148" s="30"/>
      <c r="F148" s="30"/>
      <c r="G148" s="14"/>
      <c r="H148" s="14"/>
      <c r="I148" s="40"/>
      <c r="J148" s="47"/>
      <c r="K148" s="21">
        <f t="shared" si="4"/>
        <v>0</v>
      </c>
      <c r="L148" s="34">
        <f t="shared" si="5"/>
        <v>0</v>
      </c>
      <c r="M148" s="31"/>
      <c r="N148" s="32"/>
      <c r="O148" s="30"/>
      <c r="P148" s="43"/>
      <c r="Q148" s="40"/>
      <c r="R148" s="45"/>
      <c r="S148" s="1"/>
    </row>
    <row r="149" spans="1:19" ht="15" customHeight="1">
      <c r="A149" s="31"/>
      <c r="B149" s="32"/>
      <c r="C149" s="30"/>
      <c r="D149" s="30"/>
      <c r="E149" s="30"/>
      <c r="F149" s="30"/>
      <c r="G149" s="14"/>
      <c r="H149" s="14"/>
      <c r="I149" s="40"/>
      <c r="J149" s="47"/>
      <c r="K149" s="21">
        <f t="shared" si="4"/>
        <v>0</v>
      </c>
      <c r="L149" s="34">
        <f t="shared" si="5"/>
        <v>0</v>
      </c>
      <c r="M149" s="31"/>
      <c r="N149" s="32"/>
      <c r="O149" s="30"/>
      <c r="P149" s="43"/>
      <c r="Q149" s="40"/>
      <c r="R149" s="45"/>
      <c r="S149" s="1"/>
    </row>
    <row r="150" spans="1:19" ht="15" customHeight="1">
      <c r="A150" s="31"/>
      <c r="B150" s="32"/>
      <c r="C150" s="30"/>
      <c r="D150" s="30"/>
      <c r="E150" s="30"/>
      <c r="F150" s="30"/>
      <c r="G150" s="14"/>
      <c r="H150" s="14"/>
      <c r="I150" s="40"/>
      <c r="J150" s="47"/>
      <c r="K150" s="21">
        <f t="shared" si="4"/>
        <v>0</v>
      </c>
      <c r="L150" s="34">
        <f t="shared" si="5"/>
        <v>0</v>
      </c>
      <c r="M150" s="31"/>
      <c r="N150" s="32"/>
      <c r="O150" s="30"/>
      <c r="P150" s="43"/>
      <c r="Q150" s="40"/>
      <c r="R150" s="45"/>
      <c r="S150" s="1"/>
    </row>
    <row r="151" spans="1:19" ht="15" customHeight="1">
      <c r="A151" s="31"/>
      <c r="B151" s="32"/>
      <c r="C151" s="30"/>
      <c r="D151" s="30"/>
      <c r="E151" s="30"/>
      <c r="F151" s="30"/>
      <c r="G151" s="14"/>
      <c r="H151" s="14"/>
      <c r="I151" s="40"/>
      <c r="J151" s="47"/>
      <c r="K151" s="21">
        <f aca="true" t="shared" si="6" ref="K151:K214">COUNT(G151:H151)</f>
        <v>0</v>
      </c>
      <c r="L151" s="34">
        <f aca="true" t="shared" si="7" ref="L151:L214">COUNTA(A151,B151,C151,D151,G151,H151)</f>
        <v>0</v>
      </c>
      <c r="M151" s="31"/>
      <c r="N151" s="32"/>
      <c r="O151" s="30"/>
      <c r="P151" s="43"/>
      <c r="Q151" s="40"/>
      <c r="R151" s="45"/>
      <c r="S151" s="1"/>
    </row>
    <row r="152" spans="1:19" ht="15" customHeight="1">
      <c r="A152" s="31"/>
      <c r="B152" s="32"/>
      <c r="C152" s="30"/>
      <c r="D152" s="30"/>
      <c r="E152" s="30"/>
      <c r="F152" s="30"/>
      <c r="G152" s="14"/>
      <c r="H152" s="14"/>
      <c r="I152" s="40"/>
      <c r="J152" s="47"/>
      <c r="K152" s="21">
        <f t="shared" si="6"/>
        <v>0</v>
      </c>
      <c r="L152" s="34">
        <f t="shared" si="7"/>
        <v>0</v>
      </c>
      <c r="M152" s="31"/>
      <c r="N152" s="32"/>
      <c r="O152" s="30"/>
      <c r="P152" s="43"/>
      <c r="Q152" s="40"/>
      <c r="R152" s="45"/>
      <c r="S152" s="1"/>
    </row>
    <row r="153" spans="1:19" ht="15" customHeight="1">
      <c r="A153" s="31"/>
      <c r="B153" s="32"/>
      <c r="C153" s="30"/>
      <c r="D153" s="30"/>
      <c r="E153" s="30"/>
      <c r="F153" s="30"/>
      <c r="G153" s="14"/>
      <c r="H153" s="14"/>
      <c r="I153" s="40"/>
      <c r="J153" s="47"/>
      <c r="K153" s="21">
        <f t="shared" si="6"/>
        <v>0</v>
      </c>
      <c r="L153" s="34">
        <f t="shared" si="7"/>
        <v>0</v>
      </c>
      <c r="M153" s="31"/>
      <c r="N153" s="32"/>
      <c r="O153" s="30"/>
      <c r="P153" s="43"/>
      <c r="Q153" s="40"/>
      <c r="R153" s="45"/>
      <c r="S153" s="1"/>
    </row>
    <row r="154" spans="1:19" ht="15" customHeight="1">
      <c r="A154" s="31"/>
      <c r="B154" s="32"/>
      <c r="C154" s="30"/>
      <c r="D154" s="30"/>
      <c r="E154" s="30"/>
      <c r="F154" s="30"/>
      <c r="G154" s="14"/>
      <c r="H154" s="14"/>
      <c r="I154" s="40"/>
      <c r="J154" s="47"/>
      <c r="K154" s="21">
        <f t="shared" si="6"/>
        <v>0</v>
      </c>
      <c r="L154" s="34">
        <f t="shared" si="7"/>
        <v>0</v>
      </c>
      <c r="M154" s="31"/>
      <c r="N154" s="32"/>
      <c r="O154" s="30"/>
      <c r="P154" s="43"/>
      <c r="Q154" s="40"/>
      <c r="R154" s="45"/>
      <c r="S154" s="1"/>
    </row>
    <row r="155" spans="1:19" ht="15" customHeight="1">
      <c r="A155" s="31"/>
      <c r="B155" s="32"/>
      <c r="C155" s="30"/>
      <c r="D155" s="30"/>
      <c r="E155" s="30"/>
      <c r="F155" s="30"/>
      <c r="G155" s="14"/>
      <c r="H155" s="14"/>
      <c r="I155" s="40"/>
      <c r="J155" s="47"/>
      <c r="K155" s="21">
        <f t="shared" si="6"/>
        <v>0</v>
      </c>
      <c r="L155" s="34">
        <f t="shared" si="7"/>
        <v>0</v>
      </c>
      <c r="M155" s="31"/>
      <c r="N155" s="32"/>
      <c r="O155" s="30"/>
      <c r="P155" s="43"/>
      <c r="Q155" s="40"/>
      <c r="R155" s="45"/>
      <c r="S155" s="1"/>
    </row>
    <row r="156" spans="1:19" ht="15" customHeight="1">
      <c r="A156" s="31"/>
      <c r="B156" s="32"/>
      <c r="C156" s="30"/>
      <c r="D156" s="30"/>
      <c r="E156" s="30"/>
      <c r="F156" s="30"/>
      <c r="G156" s="14"/>
      <c r="H156" s="14"/>
      <c r="I156" s="40"/>
      <c r="J156" s="47"/>
      <c r="K156" s="21">
        <f t="shared" si="6"/>
        <v>0</v>
      </c>
      <c r="L156" s="34">
        <f t="shared" si="7"/>
        <v>0</v>
      </c>
      <c r="M156" s="31"/>
      <c r="N156" s="32"/>
      <c r="O156" s="30"/>
      <c r="P156" s="43"/>
      <c r="Q156" s="40"/>
      <c r="R156" s="45"/>
      <c r="S156" s="1"/>
    </row>
    <row r="157" spans="1:19" ht="15" customHeight="1">
      <c r="A157" s="31"/>
      <c r="B157" s="32"/>
      <c r="C157" s="30"/>
      <c r="D157" s="30"/>
      <c r="E157" s="30"/>
      <c r="F157" s="30"/>
      <c r="G157" s="14"/>
      <c r="H157" s="14"/>
      <c r="I157" s="40"/>
      <c r="J157" s="47"/>
      <c r="K157" s="21">
        <f t="shared" si="6"/>
        <v>0</v>
      </c>
      <c r="L157" s="34">
        <f t="shared" si="7"/>
        <v>0</v>
      </c>
      <c r="M157" s="31"/>
      <c r="N157" s="32"/>
      <c r="O157" s="30"/>
      <c r="P157" s="43"/>
      <c r="Q157" s="40"/>
      <c r="R157" s="45"/>
      <c r="S157" s="1"/>
    </row>
    <row r="158" spans="1:19" ht="15" customHeight="1">
      <c r="A158" s="31"/>
      <c r="B158" s="32"/>
      <c r="C158" s="30"/>
      <c r="D158" s="30"/>
      <c r="E158" s="30"/>
      <c r="F158" s="30"/>
      <c r="G158" s="14"/>
      <c r="H158" s="14"/>
      <c r="I158" s="40"/>
      <c r="J158" s="47"/>
      <c r="K158" s="21">
        <f t="shared" si="6"/>
        <v>0</v>
      </c>
      <c r="L158" s="34">
        <f t="shared" si="7"/>
        <v>0</v>
      </c>
      <c r="M158" s="31"/>
      <c r="N158" s="32"/>
      <c r="O158" s="30"/>
      <c r="P158" s="43"/>
      <c r="Q158" s="40"/>
      <c r="R158" s="45"/>
      <c r="S158" s="1"/>
    </row>
    <row r="159" spans="1:19" ht="15" customHeight="1">
      <c r="A159" s="31"/>
      <c r="B159" s="32"/>
      <c r="C159" s="30"/>
      <c r="D159" s="30"/>
      <c r="E159" s="30"/>
      <c r="F159" s="30"/>
      <c r="G159" s="14"/>
      <c r="H159" s="14"/>
      <c r="I159" s="40"/>
      <c r="J159" s="47"/>
      <c r="K159" s="21">
        <f t="shared" si="6"/>
        <v>0</v>
      </c>
      <c r="L159" s="34">
        <f t="shared" si="7"/>
        <v>0</v>
      </c>
      <c r="M159" s="31"/>
      <c r="N159" s="32"/>
      <c r="O159" s="30"/>
      <c r="P159" s="43"/>
      <c r="Q159" s="40"/>
      <c r="R159" s="45"/>
      <c r="S159" s="1"/>
    </row>
    <row r="160" spans="1:19" ht="15" customHeight="1">
      <c r="A160" s="31"/>
      <c r="B160" s="32"/>
      <c r="C160" s="30"/>
      <c r="D160" s="30"/>
      <c r="E160" s="30"/>
      <c r="F160" s="30"/>
      <c r="G160" s="14"/>
      <c r="H160" s="14"/>
      <c r="I160" s="40"/>
      <c r="J160" s="47"/>
      <c r="K160" s="21">
        <f t="shared" si="6"/>
        <v>0</v>
      </c>
      <c r="L160" s="34">
        <f t="shared" si="7"/>
        <v>0</v>
      </c>
      <c r="M160" s="31"/>
      <c r="N160" s="32"/>
      <c r="O160" s="30"/>
      <c r="P160" s="43"/>
      <c r="Q160" s="40"/>
      <c r="R160" s="45"/>
      <c r="S160" s="1"/>
    </row>
    <row r="161" spans="1:19" ht="15" customHeight="1">
      <c r="A161" s="31"/>
      <c r="B161" s="32"/>
      <c r="C161" s="30"/>
      <c r="D161" s="30"/>
      <c r="E161" s="30"/>
      <c r="F161" s="30"/>
      <c r="G161" s="14"/>
      <c r="H161" s="14"/>
      <c r="I161" s="40"/>
      <c r="J161" s="47"/>
      <c r="K161" s="21">
        <f t="shared" si="6"/>
        <v>0</v>
      </c>
      <c r="L161" s="34">
        <f t="shared" si="7"/>
        <v>0</v>
      </c>
      <c r="M161" s="31"/>
      <c r="N161" s="32"/>
      <c r="O161" s="30"/>
      <c r="P161" s="43"/>
      <c r="Q161" s="40"/>
      <c r="R161" s="45"/>
      <c r="S161" s="1"/>
    </row>
    <row r="162" spans="1:19" ht="15" customHeight="1">
      <c r="A162" s="31"/>
      <c r="B162" s="32"/>
      <c r="C162" s="30"/>
      <c r="D162" s="30"/>
      <c r="E162" s="30"/>
      <c r="F162" s="30"/>
      <c r="G162" s="14"/>
      <c r="H162" s="14"/>
      <c r="I162" s="40"/>
      <c r="J162" s="47"/>
      <c r="K162" s="21">
        <f t="shared" si="6"/>
        <v>0</v>
      </c>
      <c r="L162" s="34">
        <f t="shared" si="7"/>
        <v>0</v>
      </c>
      <c r="M162" s="31"/>
      <c r="N162" s="32"/>
      <c r="O162" s="30"/>
      <c r="P162" s="43"/>
      <c r="Q162" s="40"/>
      <c r="R162" s="45"/>
      <c r="S162" s="1"/>
    </row>
    <row r="163" spans="1:19" ht="15" customHeight="1">
      <c r="A163" s="31"/>
      <c r="B163" s="32"/>
      <c r="C163" s="30"/>
      <c r="D163" s="30"/>
      <c r="E163" s="30"/>
      <c r="F163" s="30"/>
      <c r="G163" s="14"/>
      <c r="H163" s="14"/>
      <c r="I163" s="40"/>
      <c r="J163" s="47"/>
      <c r="K163" s="21">
        <f t="shared" si="6"/>
        <v>0</v>
      </c>
      <c r="L163" s="34">
        <f t="shared" si="7"/>
        <v>0</v>
      </c>
      <c r="M163" s="31"/>
      <c r="N163" s="32"/>
      <c r="O163" s="30"/>
      <c r="P163" s="43"/>
      <c r="Q163" s="40"/>
      <c r="R163" s="45"/>
      <c r="S163" s="1"/>
    </row>
    <row r="164" spans="1:19" ht="15" customHeight="1">
      <c r="A164" s="31"/>
      <c r="B164" s="32"/>
      <c r="C164" s="30"/>
      <c r="D164" s="30"/>
      <c r="E164" s="30"/>
      <c r="F164" s="30"/>
      <c r="G164" s="14"/>
      <c r="H164" s="14"/>
      <c r="I164" s="40"/>
      <c r="J164" s="47"/>
      <c r="K164" s="21">
        <f t="shared" si="6"/>
        <v>0</v>
      </c>
      <c r="L164" s="34">
        <f t="shared" si="7"/>
        <v>0</v>
      </c>
      <c r="M164" s="31"/>
      <c r="N164" s="32"/>
      <c r="O164" s="30"/>
      <c r="P164" s="43"/>
      <c r="Q164" s="40"/>
      <c r="R164" s="45"/>
      <c r="S164" s="1"/>
    </row>
    <row r="165" spans="1:19" ht="15" customHeight="1">
      <c r="A165" s="31"/>
      <c r="B165" s="32"/>
      <c r="C165" s="30"/>
      <c r="D165" s="30"/>
      <c r="E165" s="30"/>
      <c r="F165" s="30"/>
      <c r="G165" s="14"/>
      <c r="H165" s="14"/>
      <c r="I165" s="40"/>
      <c r="J165" s="47"/>
      <c r="K165" s="21">
        <f t="shared" si="6"/>
        <v>0</v>
      </c>
      <c r="L165" s="34">
        <f t="shared" si="7"/>
        <v>0</v>
      </c>
      <c r="M165" s="31"/>
      <c r="N165" s="32"/>
      <c r="O165" s="30"/>
      <c r="P165" s="43"/>
      <c r="Q165" s="40"/>
      <c r="R165" s="45"/>
      <c r="S165" s="1"/>
    </row>
    <row r="166" spans="1:19" ht="15" customHeight="1">
      <c r="A166" s="31"/>
      <c r="B166" s="32"/>
      <c r="C166" s="30"/>
      <c r="D166" s="30"/>
      <c r="E166" s="30"/>
      <c r="F166" s="30"/>
      <c r="G166" s="14"/>
      <c r="H166" s="14"/>
      <c r="I166" s="40"/>
      <c r="J166" s="47"/>
      <c r="K166" s="21">
        <f t="shared" si="6"/>
        <v>0</v>
      </c>
      <c r="L166" s="34">
        <f t="shared" si="7"/>
        <v>0</v>
      </c>
      <c r="M166" s="31"/>
      <c r="N166" s="32"/>
      <c r="O166" s="30"/>
      <c r="P166" s="43"/>
      <c r="Q166" s="40"/>
      <c r="R166" s="45"/>
      <c r="S166" s="1"/>
    </row>
    <row r="167" spans="1:19" ht="15" customHeight="1">
      <c r="A167" s="31"/>
      <c r="B167" s="32"/>
      <c r="C167" s="30"/>
      <c r="D167" s="30"/>
      <c r="E167" s="30"/>
      <c r="F167" s="30"/>
      <c r="G167" s="14"/>
      <c r="H167" s="14"/>
      <c r="I167" s="40"/>
      <c r="J167" s="47"/>
      <c r="K167" s="21">
        <f t="shared" si="6"/>
        <v>0</v>
      </c>
      <c r="L167" s="34">
        <f t="shared" si="7"/>
        <v>0</v>
      </c>
      <c r="M167" s="31"/>
      <c r="N167" s="32"/>
      <c r="O167" s="30"/>
      <c r="P167" s="43"/>
      <c r="Q167" s="40"/>
      <c r="R167" s="45"/>
      <c r="S167" s="1"/>
    </row>
    <row r="168" spans="1:19" ht="15" customHeight="1">
      <c r="A168" s="31"/>
      <c r="B168" s="32"/>
      <c r="C168" s="30"/>
      <c r="D168" s="30"/>
      <c r="E168" s="30"/>
      <c r="F168" s="30"/>
      <c r="G168" s="14"/>
      <c r="H168" s="14"/>
      <c r="I168" s="40"/>
      <c r="J168" s="47"/>
      <c r="K168" s="21">
        <f t="shared" si="6"/>
        <v>0</v>
      </c>
      <c r="L168" s="34">
        <f t="shared" si="7"/>
        <v>0</v>
      </c>
      <c r="M168" s="31"/>
      <c r="N168" s="32"/>
      <c r="O168" s="30"/>
      <c r="P168" s="43"/>
      <c r="Q168" s="40"/>
      <c r="R168" s="45"/>
      <c r="S168" s="1"/>
    </row>
    <row r="169" spans="1:19" ht="15" customHeight="1">
      <c r="A169" s="31"/>
      <c r="B169" s="32"/>
      <c r="C169" s="30"/>
      <c r="D169" s="30"/>
      <c r="E169" s="30"/>
      <c r="F169" s="30"/>
      <c r="G169" s="14"/>
      <c r="H169" s="14"/>
      <c r="I169" s="40"/>
      <c r="J169" s="47"/>
      <c r="K169" s="21">
        <f t="shared" si="6"/>
        <v>0</v>
      </c>
      <c r="L169" s="34">
        <f t="shared" si="7"/>
        <v>0</v>
      </c>
      <c r="M169" s="31"/>
      <c r="N169" s="32"/>
      <c r="O169" s="30"/>
      <c r="P169" s="43"/>
      <c r="Q169" s="40"/>
      <c r="R169" s="45"/>
      <c r="S169" s="1"/>
    </row>
    <row r="170" spans="1:19" ht="15" customHeight="1">
      <c r="A170" s="31"/>
      <c r="B170" s="32"/>
      <c r="C170" s="30"/>
      <c r="D170" s="30"/>
      <c r="E170" s="30"/>
      <c r="F170" s="30"/>
      <c r="G170" s="14"/>
      <c r="H170" s="14"/>
      <c r="I170" s="40"/>
      <c r="J170" s="47"/>
      <c r="K170" s="21">
        <f t="shared" si="6"/>
        <v>0</v>
      </c>
      <c r="L170" s="34">
        <f t="shared" si="7"/>
        <v>0</v>
      </c>
      <c r="M170" s="31"/>
      <c r="N170" s="32"/>
      <c r="O170" s="30"/>
      <c r="P170" s="43"/>
      <c r="Q170" s="40"/>
      <c r="R170" s="45"/>
      <c r="S170" s="1"/>
    </row>
    <row r="171" spans="1:19" ht="15" customHeight="1">
      <c r="A171" s="31"/>
      <c r="B171" s="32"/>
      <c r="C171" s="30"/>
      <c r="D171" s="30"/>
      <c r="E171" s="30"/>
      <c r="F171" s="30"/>
      <c r="G171" s="14"/>
      <c r="H171" s="14"/>
      <c r="I171" s="40"/>
      <c r="J171" s="47"/>
      <c r="K171" s="21">
        <f t="shared" si="6"/>
        <v>0</v>
      </c>
      <c r="L171" s="34">
        <f t="shared" si="7"/>
        <v>0</v>
      </c>
      <c r="M171" s="31"/>
      <c r="N171" s="32"/>
      <c r="O171" s="30"/>
      <c r="P171" s="43"/>
      <c r="Q171" s="40"/>
      <c r="R171" s="45"/>
      <c r="S171" s="1"/>
    </row>
    <row r="172" spans="1:19" ht="15" customHeight="1">
      <c r="A172" s="31"/>
      <c r="B172" s="32"/>
      <c r="C172" s="30"/>
      <c r="D172" s="30"/>
      <c r="E172" s="30"/>
      <c r="F172" s="30"/>
      <c r="G172" s="14"/>
      <c r="H172" s="14"/>
      <c r="I172" s="40"/>
      <c r="J172" s="47"/>
      <c r="K172" s="21">
        <f t="shared" si="6"/>
        <v>0</v>
      </c>
      <c r="L172" s="34">
        <f t="shared" si="7"/>
        <v>0</v>
      </c>
      <c r="M172" s="31"/>
      <c r="N172" s="32"/>
      <c r="O172" s="30"/>
      <c r="P172" s="43"/>
      <c r="Q172" s="40"/>
      <c r="R172" s="45"/>
      <c r="S172" s="1"/>
    </row>
    <row r="173" spans="1:19" ht="15" customHeight="1">
      <c r="A173" s="31"/>
      <c r="B173" s="32"/>
      <c r="C173" s="30"/>
      <c r="D173" s="30"/>
      <c r="E173" s="30"/>
      <c r="F173" s="30"/>
      <c r="G173" s="14"/>
      <c r="H173" s="14"/>
      <c r="I173" s="40"/>
      <c r="J173" s="47"/>
      <c r="K173" s="21">
        <f t="shared" si="6"/>
        <v>0</v>
      </c>
      <c r="L173" s="34">
        <f t="shared" si="7"/>
        <v>0</v>
      </c>
      <c r="M173" s="31"/>
      <c r="N173" s="32"/>
      <c r="O173" s="30"/>
      <c r="P173" s="43"/>
      <c r="Q173" s="40"/>
      <c r="R173" s="45"/>
      <c r="S173" s="1"/>
    </row>
    <row r="174" spans="1:19" ht="15" customHeight="1">
      <c r="A174" s="31"/>
      <c r="B174" s="32"/>
      <c r="C174" s="30"/>
      <c r="D174" s="30"/>
      <c r="E174" s="30"/>
      <c r="F174" s="30"/>
      <c r="G174" s="14"/>
      <c r="H174" s="14"/>
      <c r="I174" s="40"/>
      <c r="J174" s="47"/>
      <c r="K174" s="21">
        <f t="shared" si="6"/>
        <v>0</v>
      </c>
      <c r="L174" s="34">
        <f t="shared" si="7"/>
        <v>0</v>
      </c>
      <c r="M174" s="31"/>
      <c r="N174" s="32"/>
      <c r="O174" s="30"/>
      <c r="P174" s="43"/>
      <c r="Q174" s="40"/>
      <c r="R174" s="45"/>
      <c r="S174" s="1"/>
    </row>
    <row r="175" spans="1:19" ht="15" customHeight="1">
      <c r="A175" s="31"/>
      <c r="B175" s="32"/>
      <c r="C175" s="30"/>
      <c r="D175" s="30"/>
      <c r="E175" s="30"/>
      <c r="F175" s="30"/>
      <c r="G175" s="14"/>
      <c r="H175" s="14"/>
      <c r="I175" s="40"/>
      <c r="J175" s="47"/>
      <c r="K175" s="21">
        <f t="shared" si="6"/>
        <v>0</v>
      </c>
      <c r="L175" s="34">
        <f t="shared" si="7"/>
        <v>0</v>
      </c>
      <c r="M175" s="31"/>
      <c r="N175" s="32"/>
      <c r="O175" s="30"/>
      <c r="P175" s="43"/>
      <c r="Q175" s="40"/>
      <c r="R175" s="45"/>
      <c r="S175" s="1"/>
    </row>
    <row r="176" spans="1:19" ht="15" customHeight="1">
      <c r="A176" s="31"/>
      <c r="B176" s="32"/>
      <c r="C176" s="30"/>
      <c r="D176" s="30"/>
      <c r="E176" s="30"/>
      <c r="F176" s="30"/>
      <c r="G176" s="14"/>
      <c r="H176" s="14"/>
      <c r="I176" s="40"/>
      <c r="J176" s="47"/>
      <c r="K176" s="21">
        <f t="shared" si="6"/>
        <v>0</v>
      </c>
      <c r="L176" s="34">
        <f t="shared" si="7"/>
        <v>0</v>
      </c>
      <c r="M176" s="31"/>
      <c r="N176" s="32"/>
      <c r="O176" s="30"/>
      <c r="P176" s="43"/>
      <c r="Q176" s="40"/>
      <c r="R176" s="45"/>
      <c r="S176" s="1"/>
    </row>
    <row r="177" spans="1:19" ht="15" customHeight="1">
      <c r="A177" s="31"/>
      <c r="B177" s="32"/>
      <c r="C177" s="30"/>
      <c r="D177" s="30"/>
      <c r="E177" s="30"/>
      <c r="F177" s="30"/>
      <c r="G177" s="14"/>
      <c r="H177" s="14"/>
      <c r="I177" s="40"/>
      <c r="J177" s="47"/>
      <c r="K177" s="21">
        <f t="shared" si="6"/>
        <v>0</v>
      </c>
      <c r="L177" s="34">
        <f t="shared" si="7"/>
        <v>0</v>
      </c>
      <c r="M177" s="31"/>
      <c r="N177" s="32"/>
      <c r="O177" s="30"/>
      <c r="P177" s="43"/>
      <c r="Q177" s="40"/>
      <c r="R177" s="45"/>
      <c r="S177" s="1"/>
    </row>
    <row r="178" spans="1:19" ht="15" customHeight="1">
      <c r="A178" s="31"/>
      <c r="B178" s="32"/>
      <c r="C178" s="30"/>
      <c r="D178" s="30"/>
      <c r="E178" s="30"/>
      <c r="F178" s="30"/>
      <c r="G178" s="14"/>
      <c r="H178" s="14"/>
      <c r="I178" s="40"/>
      <c r="J178" s="47"/>
      <c r="K178" s="21">
        <f t="shared" si="6"/>
        <v>0</v>
      </c>
      <c r="L178" s="34">
        <f t="shared" si="7"/>
        <v>0</v>
      </c>
      <c r="M178" s="31"/>
      <c r="N178" s="32"/>
      <c r="O178" s="30"/>
      <c r="P178" s="43"/>
      <c r="Q178" s="40"/>
      <c r="R178" s="45"/>
      <c r="S178" s="1"/>
    </row>
    <row r="179" spans="1:19" ht="15" customHeight="1">
      <c r="A179" s="31"/>
      <c r="B179" s="32"/>
      <c r="C179" s="30"/>
      <c r="D179" s="30"/>
      <c r="E179" s="30"/>
      <c r="F179" s="30"/>
      <c r="G179" s="14"/>
      <c r="H179" s="14"/>
      <c r="I179" s="40"/>
      <c r="J179" s="47"/>
      <c r="K179" s="21">
        <f t="shared" si="6"/>
        <v>0</v>
      </c>
      <c r="L179" s="34">
        <f t="shared" si="7"/>
        <v>0</v>
      </c>
      <c r="M179" s="31"/>
      <c r="N179" s="32"/>
      <c r="O179" s="30"/>
      <c r="P179" s="43"/>
      <c r="Q179" s="40"/>
      <c r="R179" s="45"/>
      <c r="S179" s="1"/>
    </row>
    <row r="180" spans="1:19" ht="15" customHeight="1">
      <c r="A180" s="31"/>
      <c r="B180" s="32"/>
      <c r="C180" s="30"/>
      <c r="D180" s="30"/>
      <c r="E180" s="30"/>
      <c r="F180" s="30"/>
      <c r="G180" s="14"/>
      <c r="H180" s="14"/>
      <c r="I180" s="40"/>
      <c r="J180" s="47"/>
      <c r="K180" s="21">
        <f t="shared" si="6"/>
        <v>0</v>
      </c>
      <c r="L180" s="34">
        <f t="shared" si="7"/>
        <v>0</v>
      </c>
      <c r="M180" s="31"/>
      <c r="N180" s="32"/>
      <c r="O180" s="30"/>
      <c r="P180" s="43"/>
      <c r="Q180" s="40"/>
      <c r="R180" s="45"/>
      <c r="S180" s="1"/>
    </row>
    <row r="181" spans="1:19" ht="15" customHeight="1">
      <c r="A181" s="31"/>
      <c r="B181" s="32"/>
      <c r="C181" s="30"/>
      <c r="D181" s="30"/>
      <c r="E181" s="30"/>
      <c r="F181" s="30"/>
      <c r="G181" s="14"/>
      <c r="H181" s="14"/>
      <c r="I181" s="40"/>
      <c r="J181" s="47"/>
      <c r="K181" s="21">
        <f t="shared" si="6"/>
        <v>0</v>
      </c>
      <c r="L181" s="34">
        <f t="shared" si="7"/>
        <v>0</v>
      </c>
      <c r="M181" s="31"/>
      <c r="N181" s="32"/>
      <c r="O181" s="30"/>
      <c r="P181" s="43"/>
      <c r="Q181" s="40"/>
      <c r="R181" s="45"/>
      <c r="S181" s="1"/>
    </row>
    <row r="182" spans="1:19" ht="15" customHeight="1">
      <c r="A182" s="31"/>
      <c r="B182" s="32"/>
      <c r="C182" s="30"/>
      <c r="D182" s="30"/>
      <c r="E182" s="30"/>
      <c r="F182" s="30"/>
      <c r="G182" s="14"/>
      <c r="H182" s="14"/>
      <c r="I182" s="40"/>
      <c r="J182" s="47"/>
      <c r="K182" s="21">
        <f t="shared" si="6"/>
        <v>0</v>
      </c>
      <c r="L182" s="34">
        <f t="shared" si="7"/>
        <v>0</v>
      </c>
      <c r="M182" s="31"/>
      <c r="N182" s="32"/>
      <c r="O182" s="30"/>
      <c r="P182" s="43"/>
      <c r="Q182" s="40"/>
      <c r="R182" s="45"/>
      <c r="S182" s="1"/>
    </row>
    <row r="183" spans="1:19" ht="15" customHeight="1">
      <c r="A183" s="31"/>
      <c r="B183" s="32"/>
      <c r="C183" s="30"/>
      <c r="D183" s="30"/>
      <c r="E183" s="30"/>
      <c r="F183" s="30"/>
      <c r="G183" s="14"/>
      <c r="H183" s="14"/>
      <c r="I183" s="40"/>
      <c r="J183" s="47"/>
      <c r="K183" s="21">
        <f t="shared" si="6"/>
        <v>0</v>
      </c>
      <c r="L183" s="34">
        <f t="shared" si="7"/>
        <v>0</v>
      </c>
      <c r="M183" s="31"/>
      <c r="N183" s="32"/>
      <c r="O183" s="30"/>
      <c r="P183" s="43"/>
      <c r="Q183" s="40"/>
      <c r="R183" s="45"/>
      <c r="S183" s="1"/>
    </row>
    <row r="184" spans="1:19" ht="15" customHeight="1">
      <c r="A184" s="31"/>
      <c r="B184" s="32"/>
      <c r="C184" s="30"/>
      <c r="D184" s="30"/>
      <c r="E184" s="30"/>
      <c r="F184" s="30"/>
      <c r="G184" s="14"/>
      <c r="H184" s="14"/>
      <c r="I184" s="40"/>
      <c r="J184" s="47"/>
      <c r="K184" s="21">
        <f t="shared" si="6"/>
        <v>0</v>
      </c>
      <c r="L184" s="34">
        <f t="shared" si="7"/>
        <v>0</v>
      </c>
      <c r="M184" s="31"/>
      <c r="N184" s="32"/>
      <c r="O184" s="30"/>
      <c r="P184" s="43"/>
      <c r="Q184" s="40"/>
      <c r="R184" s="45"/>
      <c r="S184" s="1"/>
    </row>
    <row r="185" spans="1:19" ht="15" customHeight="1">
      <c r="A185" s="31"/>
      <c r="B185" s="32"/>
      <c r="C185" s="30"/>
      <c r="D185" s="30"/>
      <c r="E185" s="30"/>
      <c r="F185" s="30"/>
      <c r="G185" s="14"/>
      <c r="H185" s="14"/>
      <c r="I185" s="40"/>
      <c r="J185" s="47"/>
      <c r="K185" s="21">
        <f t="shared" si="6"/>
        <v>0</v>
      </c>
      <c r="L185" s="34">
        <f t="shared" si="7"/>
        <v>0</v>
      </c>
      <c r="M185" s="31"/>
      <c r="N185" s="32"/>
      <c r="O185" s="30"/>
      <c r="P185" s="43"/>
      <c r="Q185" s="40"/>
      <c r="R185" s="45"/>
      <c r="S185" s="1"/>
    </row>
    <row r="186" spans="1:19" ht="15" customHeight="1">
      <c r="A186" s="31"/>
      <c r="B186" s="32"/>
      <c r="C186" s="30"/>
      <c r="D186" s="30"/>
      <c r="E186" s="30"/>
      <c r="F186" s="30"/>
      <c r="G186" s="14"/>
      <c r="H186" s="14"/>
      <c r="I186" s="40"/>
      <c r="J186" s="47"/>
      <c r="K186" s="21">
        <f t="shared" si="6"/>
        <v>0</v>
      </c>
      <c r="L186" s="34">
        <f t="shared" si="7"/>
        <v>0</v>
      </c>
      <c r="M186" s="31"/>
      <c r="N186" s="32"/>
      <c r="O186" s="30"/>
      <c r="P186" s="43"/>
      <c r="Q186" s="40"/>
      <c r="R186" s="45"/>
      <c r="S186" s="1"/>
    </row>
    <row r="187" spans="1:19" ht="15" customHeight="1">
      <c r="A187" s="31"/>
      <c r="B187" s="32"/>
      <c r="C187" s="30"/>
      <c r="D187" s="30"/>
      <c r="E187" s="30"/>
      <c r="F187" s="30"/>
      <c r="G187" s="14"/>
      <c r="H187" s="14"/>
      <c r="I187" s="40"/>
      <c r="J187" s="47"/>
      <c r="K187" s="21">
        <f t="shared" si="6"/>
        <v>0</v>
      </c>
      <c r="L187" s="34">
        <f t="shared" si="7"/>
        <v>0</v>
      </c>
      <c r="M187" s="31"/>
      <c r="N187" s="32"/>
      <c r="O187" s="30"/>
      <c r="P187" s="43"/>
      <c r="Q187" s="40"/>
      <c r="R187" s="45"/>
      <c r="S187" s="1"/>
    </row>
    <row r="188" spans="1:19" ht="15" customHeight="1">
      <c r="A188" s="31"/>
      <c r="B188" s="32"/>
      <c r="C188" s="30"/>
      <c r="D188" s="30"/>
      <c r="E188" s="30"/>
      <c r="F188" s="30"/>
      <c r="G188" s="14"/>
      <c r="H188" s="14"/>
      <c r="I188" s="40"/>
      <c r="J188" s="47"/>
      <c r="K188" s="21">
        <f t="shared" si="6"/>
        <v>0</v>
      </c>
      <c r="L188" s="34">
        <f t="shared" si="7"/>
        <v>0</v>
      </c>
      <c r="M188" s="31"/>
      <c r="N188" s="32"/>
      <c r="O188" s="30"/>
      <c r="P188" s="43"/>
      <c r="Q188" s="40"/>
      <c r="R188" s="45"/>
      <c r="S188" s="1"/>
    </row>
    <row r="189" spans="1:19" ht="15" customHeight="1">
      <c r="A189" s="31"/>
      <c r="B189" s="32"/>
      <c r="C189" s="30"/>
      <c r="D189" s="30"/>
      <c r="E189" s="30"/>
      <c r="F189" s="30"/>
      <c r="G189" s="14"/>
      <c r="H189" s="14"/>
      <c r="I189" s="40"/>
      <c r="J189" s="47"/>
      <c r="K189" s="21">
        <f t="shared" si="6"/>
        <v>0</v>
      </c>
      <c r="L189" s="34">
        <f t="shared" si="7"/>
        <v>0</v>
      </c>
      <c r="M189" s="31"/>
      <c r="N189" s="32"/>
      <c r="O189" s="30"/>
      <c r="P189" s="43"/>
      <c r="Q189" s="40"/>
      <c r="R189" s="45"/>
      <c r="S189" s="1"/>
    </row>
    <row r="190" spans="1:19" ht="15" customHeight="1">
      <c r="A190" s="31"/>
      <c r="B190" s="32"/>
      <c r="C190" s="30"/>
      <c r="D190" s="30"/>
      <c r="E190" s="30"/>
      <c r="F190" s="30"/>
      <c r="G190" s="14"/>
      <c r="H190" s="14"/>
      <c r="I190" s="40"/>
      <c r="J190" s="47"/>
      <c r="K190" s="21">
        <f t="shared" si="6"/>
        <v>0</v>
      </c>
      <c r="L190" s="34">
        <f t="shared" si="7"/>
        <v>0</v>
      </c>
      <c r="M190" s="31"/>
      <c r="N190" s="32"/>
      <c r="O190" s="30"/>
      <c r="P190" s="43"/>
      <c r="Q190" s="40"/>
      <c r="R190" s="45"/>
      <c r="S190" s="1"/>
    </row>
    <row r="191" spans="1:19" ht="15" customHeight="1">
      <c r="A191" s="31"/>
      <c r="B191" s="32"/>
      <c r="C191" s="30"/>
      <c r="D191" s="30"/>
      <c r="E191" s="30"/>
      <c r="F191" s="30"/>
      <c r="G191" s="14"/>
      <c r="H191" s="14"/>
      <c r="I191" s="40"/>
      <c r="J191" s="47"/>
      <c r="K191" s="21">
        <f t="shared" si="6"/>
        <v>0</v>
      </c>
      <c r="L191" s="34">
        <f t="shared" si="7"/>
        <v>0</v>
      </c>
      <c r="M191" s="31"/>
      <c r="N191" s="32"/>
      <c r="O191" s="30"/>
      <c r="P191" s="43"/>
      <c r="Q191" s="40"/>
      <c r="R191" s="45"/>
      <c r="S191" s="1"/>
    </row>
    <row r="192" spans="1:19" ht="15" customHeight="1">
      <c r="A192" s="31"/>
      <c r="B192" s="32"/>
      <c r="C192" s="30"/>
      <c r="D192" s="30"/>
      <c r="E192" s="30"/>
      <c r="F192" s="30"/>
      <c r="G192" s="14"/>
      <c r="H192" s="14"/>
      <c r="I192" s="40"/>
      <c r="J192" s="47"/>
      <c r="K192" s="21">
        <f t="shared" si="6"/>
        <v>0</v>
      </c>
      <c r="L192" s="34">
        <f t="shared" si="7"/>
        <v>0</v>
      </c>
      <c r="M192" s="31"/>
      <c r="N192" s="32"/>
      <c r="O192" s="30"/>
      <c r="P192" s="43"/>
      <c r="Q192" s="40"/>
      <c r="R192" s="45"/>
      <c r="S192" s="1"/>
    </row>
    <row r="193" spans="1:19" ht="15" customHeight="1">
      <c r="A193" s="31"/>
      <c r="B193" s="32"/>
      <c r="C193" s="30"/>
      <c r="D193" s="30"/>
      <c r="E193" s="30"/>
      <c r="F193" s="30"/>
      <c r="G193" s="14"/>
      <c r="H193" s="14"/>
      <c r="I193" s="40"/>
      <c r="J193" s="47"/>
      <c r="K193" s="21">
        <f t="shared" si="6"/>
        <v>0</v>
      </c>
      <c r="L193" s="34">
        <f t="shared" si="7"/>
        <v>0</v>
      </c>
      <c r="M193" s="31"/>
      <c r="N193" s="32"/>
      <c r="O193" s="30"/>
      <c r="P193" s="43"/>
      <c r="Q193" s="40"/>
      <c r="R193" s="45"/>
      <c r="S193" s="1"/>
    </row>
    <row r="194" spans="1:19" ht="15" customHeight="1">
      <c r="A194" s="31"/>
      <c r="B194" s="32"/>
      <c r="C194" s="30"/>
      <c r="D194" s="30"/>
      <c r="E194" s="30"/>
      <c r="F194" s="30"/>
      <c r="G194" s="14"/>
      <c r="H194" s="14"/>
      <c r="I194" s="40"/>
      <c r="J194" s="47"/>
      <c r="K194" s="21">
        <f t="shared" si="6"/>
        <v>0</v>
      </c>
      <c r="L194" s="34">
        <f t="shared" si="7"/>
        <v>0</v>
      </c>
      <c r="M194" s="31"/>
      <c r="N194" s="32"/>
      <c r="O194" s="30"/>
      <c r="P194" s="43"/>
      <c r="Q194" s="40"/>
      <c r="R194" s="45"/>
      <c r="S194" s="1"/>
    </row>
    <row r="195" spans="1:19" ht="15" customHeight="1">
      <c r="A195" s="31"/>
      <c r="B195" s="32"/>
      <c r="C195" s="30"/>
      <c r="D195" s="30"/>
      <c r="E195" s="30"/>
      <c r="F195" s="30"/>
      <c r="G195" s="14"/>
      <c r="H195" s="14"/>
      <c r="I195" s="40"/>
      <c r="J195" s="47"/>
      <c r="K195" s="21">
        <f t="shared" si="6"/>
        <v>0</v>
      </c>
      <c r="L195" s="34">
        <f t="shared" si="7"/>
        <v>0</v>
      </c>
      <c r="M195" s="31"/>
      <c r="N195" s="32"/>
      <c r="O195" s="30"/>
      <c r="P195" s="43"/>
      <c r="Q195" s="40"/>
      <c r="R195" s="45"/>
      <c r="S195" s="1"/>
    </row>
    <row r="196" spans="1:19" ht="15" customHeight="1">
      <c r="A196" s="31"/>
      <c r="B196" s="32"/>
      <c r="C196" s="30"/>
      <c r="D196" s="30"/>
      <c r="E196" s="30"/>
      <c r="F196" s="30"/>
      <c r="G196" s="14"/>
      <c r="H196" s="14"/>
      <c r="I196" s="40"/>
      <c r="J196" s="47"/>
      <c r="K196" s="21">
        <f t="shared" si="6"/>
        <v>0</v>
      </c>
      <c r="L196" s="34">
        <f t="shared" si="7"/>
        <v>0</v>
      </c>
      <c r="M196" s="31"/>
      <c r="N196" s="32"/>
      <c r="O196" s="30"/>
      <c r="P196" s="43"/>
      <c r="Q196" s="40"/>
      <c r="R196" s="45"/>
      <c r="S196" s="1"/>
    </row>
    <row r="197" spans="1:19" ht="15" customHeight="1">
      <c r="A197" s="31"/>
      <c r="B197" s="32"/>
      <c r="C197" s="30"/>
      <c r="D197" s="30"/>
      <c r="E197" s="30"/>
      <c r="F197" s="30"/>
      <c r="G197" s="14"/>
      <c r="H197" s="14"/>
      <c r="I197" s="40"/>
      <c r="J197" s="47"/>
      <c r="K197" s="21">
        <f t="shared" si="6"/>
        <v>0</v>
      </c>
      <c r="L197" s="34">
        <f t="shared" si="7"/>
        <v>0</v>
      </c>
      <c r="M197" s="31"/>
      <c r="N197" s="32"/>
      <c r="O197" s="30"/>
      <c r="P197" s="43"/>
      <c r="Q197" s="40"/>
      <c r="R197" s="45"/>
      <c r="S197" s="1"/>
    </row>
    <row r="198" spans="1:19" ht="15" customHeight="1">
      <c r="A198" s="31"/>
      <c r="B198" s="32"/>
      <c r="C198" s="30"/>
      <c r="D198" s="30"/>
      <c r="E198" s="30"/>
      <c r="F198" s="30"/>
      <c r="G198" s="14"/>
      <c r="H198" s="14"/>
      <c r="I198" s="40"/>
      <c r="J198" s="47"/>
      <c r="K198" s="21">
        <f t="shared" si="6"/>
        <v>0</v>
      </c>
      <c r="L198" s="34">
        <f t="shared" si="7"/>
        <v>0</v>
      </c>
      <c r="M198" s="31"/>
      <c r="N198" s="32"/>
      <c r="O198" s="30"/>
      <c r="P198" s="43"/>
      <c r="Q198" s="40"/>
      <c r="R198" s="45"/>
      <c r="S198" s="1"/>
    </row>
    <row r="199" spans="1:19" ht="15" customHeight="1">
      <c r="A199" s="31"/>
      <c r="B199" s="32"/>
      <c r="C199" s="30"/>
      <c r="D199" s="30"/>
      <c r="E199" s="30"/>
      <c r="F199" s="30"/>
      <c r="G199" s="14"/>
      <c r="H199" s="14"/>
      <c r="I199" s="40"/>
      <c r="J199" s="47"/>
      <c r="K199" s="21">
        <f t="shared" si="6"/>
        <v>0</v>
      </c>
      <c r="L199" s="34">
        <f t="shared" si="7"/>
        <v>0</v>
      </c>
      <c r="M199" s="31"/>
      <c r="N199" s="32"/>
      <c r="O199" s="30"/>
      <c r="P199" s="43"/>
      <c r="Q199" s="40"/>
      <c r="R199" s="45"/>
      <c r="S199" s="1"/>
    </row>
    <row r="200" spans="1:19" ht="15" customHeight="1">
      <c r="A200" s="31"/>
      <c r="B200" s="32"/>
      <c r="C200" s="30"/>
      <c r="D200" s="30"/>
      <c r="E200" s="30"/>
      <c r="F200" s="30"/>
      <c r="G200" s="14"/>
      <c r="H200" s="14"/>
      <c r="I200" s="40"/>
      <c r="J200" s="47"/>
      <c r="K200" s="21">
        <f t="shared" si="6"/>
        <v>0</v>
      </c>
      <c r="L200" s="34">
        <f t="shared" si="7"/>
        <v>0</v>
      </c>
      <c r="M200" s="31"/>
      <c r="N200" s="32"/>
      <c r="O200" s="30"/>
      <c r="P200" s="43"/>
      <c r="Q200" s="40"/>
      <c r="R200" s="45"/>
      <c r="S200" s="1"/>
    </row>
    <row r="201" spans="1:19" ht="15" customHeight="1">
      <c r="A201" s="31"/>
      <c r="B201" s="32"/>
      <c r="C201" s="30"/>
      <c r="D201" s="30"/>
      <c r="E201" s="30"/>
      <c r="F201" s="30"/>
      <c r="G201" s="14"/>
      <c r="H201" s="14"/>
      <c r="I201" s="40"/>
      <c r="J201" s="47"/>
      <c r="K201" s="21">
        <f t="shared" si="6"/>
        <v>0</v>
      </c>
      <c r="L201" s="34">
        <f t="shared" si="7"/>
        <v>0</v>
      </c>
      <c r="M201" s="31"/>
      <c r="N201" s="32"/>
      <c r="O201" s="30"/>
      <c r="P201" s="43"/>
      <c r="Q201" s="40"/>
      <c r="R201" s="45"/>
      <c r="S201" s="1"/>
    </row>
    <row r="202" spans="1:19" ht="15" customHeight="1">
      <c r="A202" s="31"/>
      <c r="B202" s="32"/>
      <c r="C202" s="30"/>
      <c r="D202" s="30"/>
      <c r="E202" s="30"/>
      <c r="F202" s="30"/>
      <c r="G202" s="14"/>
      <c r="H202" s="14"/>
      <c r="I202" s="40"/>
      <c r="J202" s="47"/>
      <c r="K202" s="21">
        <f t="shared" si="6"/>
        <v>0</v>
      </c>
      <c r="L202" s="34">
        <f t="shared" si="7"/>
        <v>0</v>
      </c>
      <c r="M202" s="31"/>
      <c r="N202" s="32"/>
      <c r="O202" s="30"/>
      <c r="P202" s="43"/>
      <c r="Q202" s="40"/>
      <c r="R202" s="45"/>
      <c r="S202" s="1"/>
    </row>
    <row r="203" spans="1:19" ht="15" customHeight="1">
      <c r="A203" s="31"/>
      <c r="B203" s="32"/>
      <c r="C203" s="30"/>
      <c r="D203" s="30"/>
      <c r="E203" s="30"/>
      <c r="F203" s="30"/>
      <c r="G203" s="14"/>
      <c r="H203" s="14"/>
      <c r="I203" s="40"/>
      <c r="J203" s="47"/>
      <c r="K203" s="21">
        <f t="shared" si="6"/>
        <v>0</v>
      </c>
      <c r="L203" s="34">
        <f t="shared" si="7"/>
        <v>0</v>
      </c>
      <c r="M203" s="31"/>
      <c r="N203" s="32"/>
      <c r="O203" s="30"/>
      <c r="P203" s="43"/>
      <c r="Q203" s="40"/>
      <c r="R203" s="45"/>
      <c r="S203" s="1"/>
    </row>
    <row r="204" spans="1:19" ht="15" customHeight="1">
      <c r="A204" s="31"/>
      <c r="B204" s="32"/>
      <c r="C204" s="30"/>
      <c r="D204" s="30"/>
      <c r="E204" s="30"/>
      <c r="F204" s="30"/>
      <c r="G204" s="14"/>
      <c r="H204" s="14"/>
      <c r="I204" s="40"/>
      <c r="J204" s="47"/>
      <c r="K204" s="21">
        <f t="shared" si="6"/>
        <v>0</v>
      </c>
      <c r="L204" s="34">
        <f t="shared" si="7"/>
        <v>0</v>
      </c>
      <c r="M204" s="31"/>
      <c r="N204" s="32"/>
      <c r="O204" s="30"/>
      <c r="P204" s="43"/>
      <c r="Q204" s="40"/>
      <c r="R204" s="45"/>
      <c r="S204" s="1"/>
    </row>
    <row r="205" spans="1:19" ht="15" customHeight="1">
      <c r="A205" s="31"/>
      <c r="B205" s="32"/>
      <c r="C205" s="30"/>
      <c r="D205" s="30"/>
      <c r="E205" s="30"/>
      <c r="F205" s="30"/>
      <c r="G205" s="14"/>
      <c r="H205" s="14"/>
      <c r="I205" s="40"/>
      <c r="J205" s="47"/>
      <c r="K205" s="21">
        <f t="shared" si="6"/>
        <v>0</v>
      </c>
      <c r="L205" s="34">
        <f t="shared" si="7"/>
        <v>0</v>
      </c>
      <c r="M205" s="31"/>
      <c r="N205" s="32"/>
      <c r="O205" s="30"/>
      <c r="P205" s="43"/>
      <c r="Q205" s="40"/>
      <c r="R205" s="45"/>
      <c r="S205" s="1"/>
    </row>
    <row r="206" spans="1:19" ht="15" customHeight="1">
      <c r="A206" s="31"/>
      <c r="B206" s="32"/>
      <c r="C206" s="30"/>
      <c r="D206" s="30"/>
      <c r="E206" s="30"/>
      <c r="F206" s="30"/>
      <c r="G206" s="14"/>
      <c r="H206" s="14"/>
      <c r="I206" s="40"/>
      <c r="J206" s="47"/>
      <c r="K206" s="21">
        <f t="shared" si="6"/>
        <v>0</v>
      </c>
      <c r="L206" s="34">
        <f t="shared" si="7"/>
        <v>0</v>
      </c>
      <c r="M206" s="31"/>
      <c r="N206" s="32"/>
      <c r="O206" s="30"/>
      <c r="P206" s="43"/>
      <c r="Q206" s="40"/>
      <c r="R206" s="45"/>
      <c r="S206" s="1"/>
    </row>
    <row r="207" spans="1:19" ht="15" customHeight="1">
      <c r="A207" s="31"/>
      <c r="B207" s="32"/>
      <c r="C207" s="30"/>
      <c r="D207" s="30"/>
      <c r="E207" s="30"/>
      <c r="F207" s="30"/>
      <c r="G207" s="14"/>
      <c r="H207" s="14"/>
      <c r="I207" s="40"/>
      <c r="J207" s="47"/>
      <c r="K207" s="21">
        <f t="shared" si="6"/>
        <v>0</v>
      </c>
      <c r="L207" s="34">
        <f t="shared" si="7"/>
        <v>0</v>
      </c>
      <c r="M207" s="31"/>
      <c r="N207" s="32"/>
      <c r="O207" s="30"/>
      <c r="P207" s="43"/>
      <c r="Q207" s="40"/>
      <c r="R207" s="45"/>
      <c r="S207" s="1"/>
    </row>
    <row r="208" spans="1:19" ht="15" customHeight="1">
      <c r="A208" s="31"/>
      <c r="B208" s="32"/>
      <c r="C208" s="30"/>
      <c r="D208" s="30"/>
      <c r="E208" s="30"/>
      <c r="F208" s="30"/>
      <c r="G208" s="14"/>
      <c r="H208" s="14"/>
      <c r="I208" s="40"/>
      <c r="J208" s="47"/>
      <c r="K208" s="21">
        <f t="shared" si="6"/>
        <v>0</v>
      </c>
      <c r="L208" s="34">
        <f t="shared" si="7"/>
        <v>0</v>
      </c>
      <c r="M208" s="31"/>
      <c r="N208" s="32"/>
      <c r="O208" s="30"/>
      <c r="P208" s="43"/>
      <c r="Q208" s="40"/>
      <c r="R208" s="45"/>
      <c r="S208" s="1"/>
    </row>
    <row r="209" spans="1:19" ht="15" customHeight="1">
      <c r="A209" s="31"/>
      <c r="B209" s="32"/>
      <c r="C209" s="30"/>
      <c r="D209" s="30"/>
      <c r="E209" s="30"/>
      <c r="F209" s="30"/>
      <c r="G209" s="14"/>
      <c r="H209" s="14"/>
      <c r="I209" s="40"/>
      <c r="J209" s="47"/>
      <c r="K209" s="21">
        <f t="shared" si="6"/>
        <v>0</v>
      </c>
      <c r="L209" s="34">
        <f t="shared" si="7"/>
        <v>0</v>
      </c>
      <c r="M209" s="31"/>
      <c r="N209" s="32"/>
      <c r="O209" s="30"/>
      <c r="P209" s="43"/>
      <c r="Q209" s="40"/>
      <c r="R209" s="45"/>
      <c r="S209" s="1"/>
    </row>
    <row r="210" spans="1:19" ht="15" customHeight="1">
      <c r="A210" s="31"/>
      <c r="B210" s="32"/>
      <c r="C210" s="30"/>
      <c r="D210" s="30"/>
      <c r="E210" s="30"/>
      <c r="F210" s="30"/>
      <c r="G210" s="14"/>
      <c r="H210" s="14"/>
      <c r="I210" s="40"/>
      <c r="J210" s="47"/>
      <c r="K210" s="21">
        <f t="shared" si="6"/>
        <v>0</v>
      </c>
      <c r="L210" s="34">
        <f t="shared" si="7"/>
        <v>0</v>
      </c>
      <c r="M210" s="31"/>
      <c r="N210" s="32"/>
      <c r="O210" s="30"/>
      <c r="P210" s="43"/>
      <c r="Q210" s="40"/>
      <c r="R210" s="45"/>
      <c r="S210" s="1"/>
    </row>
    <row r="211" spans="1:19" ht="15" customHeight="1">
      <c r="A211" s="31"/>
      <c r="B211" s="32"/>
      <c r="C211" s="30"/>
      <c r="D211" s="30"/>
      <c r="E211" s="30"/>
      <c r="F211" s="30"/>
      <c r="G211" s="14"/>
      <c r="H211" s="14"/>
      <c r="I211" s="40"/>
      <c r="J211" s="47"/>
      <c r="K211" s="21">
        <f t="shared" si="6"/>
        <v>0</v>
      </c>
      <c r="L211" s="34">
        <f t="shared" si="7"/>
        <v>0</v>
      </c>
      <c r="M211" s="31"/>
      <c r="N211" s="32"/>
      <c r="O211" s="30"/>
      <c r="P211" s="43"/>
      <c r="Q211" s="40"/>
      <c r="R211" s="45"/>
      <c r="S211" s="1"/>
    </row>
    <row r="212" spans="1:19" ht="15" customHeight="1">
      <c r="A212" s="31"/>
      <c r="B212" s="32"/>
      <c r="C212" s="30"/>
      <c r="D212" s="30"/>
      <c r="E212" s="30"/>
      <c r="F212" s="30"/>
      <c r="G212" s="14"/>
      <c r="H212" s="14"/>
      <c r="I212" s="40"/>
      <c r="J212" s="47"/>
      <c r="K212" s="21">
        <f t="shared" si="6"/>
        <v>0</v>
      </c>
      <c r="L212" s="34">
        <f t="shared" si="7"/>
        <v>0</v>
      </c>
      <c r="M212" s="31"/>
      <c r="N212" s="32"/>
      <c r="O212" s="30"/>
      <c r="P212" s="43"/>
      <c r="Q212" s="40"/>
      <c r="R212" s="45"/>
      <c r="S212" s="1"/>
    </row>
    <row r="213" spans="1:19" ht="15" customHeight="1">
      <c r="A213" s="31"/>
      <c r="B213" s="32"/>
      <c r="C213" s="30"/>
      <c r="D213" s="30"/>
      <c r="E213" s="30"/>
      <c r="F213" s="30"/>
      <c r="G213" s="14"/>
      <c r="H213" s="14"/>
      <c r="I213" s="40"/>
      <c r="J213" s="47"/>
      <c r="K213" s="21">
        <f t="shared" si="6"/>
        <v>0</v>
      </c>
      <c r="L213" s="34">
        <f t="shared" si="7"/>
        <v>0</v>
      </c>
      <c r="M213" s="31"/>
      <c r="N213" s="32"/>
      <c r="O213" s="30"/>
      <c r="P213" s="43"/>
      <c r="Q213" s="40"/>
      <c r="R213" s="45"/>
      <c r="S213" s="1"/>
    </row>
    <row r="214" spans="1:19" ht="15" customHeight="1">
      <c r="A214" s="31"/>
      <c r="B214" s="32"/>
      <c r="C214" s="30"/>
      <c r="D214" s="30"/>
      <c r="E214" s="30"/>
      <c r="F214" s="30"/>
      <c r="G214" s="14"/>
      <c r="H214" s="14"/>
      <c r="I214" s="40"/>
      <c r="J214" s="47"/>
      <c r="K214" s="21">
        <f t="shared" si="6"/>
        <v>0</v>
      </c>
      <c r="L214" s="34">
        <f t="shared" si="7"/>
        <v>0</v>
      </c>
      <c r="M214" s="31"/>
      <c r="N214" s="32"/>
      <c r="O214" s="30"/>
      <c r="P214" s="43"/>
      <c r="Q214" s="40"/>
      <c r="R214" s="45"/>
      <c r="S214" s="1"/>
    </row>
    <row r="215" spans="1:19" ht="15" customHeight="1">
      <c r="A215" s="31"/>
      <c r="B215" s="32"/>
      <c r="C215" s="30"/>
      <c r="D215" s="30"/>
      <c r="E215" s="30"/>
      <c r="F215" s="30"/>
      <c r="G215" s="14"/>
      <c r="H215" s="14"/>
      <c r="I215" s="40"/>
      <c r="J215" s="47"/>
      <c r="K215" s="21">
        <f aca="true" t="shared" si="8" ref="K215:K262">COUNT(G215:H215)</f>
        <v>0</v>
      </c>
      <c r="L215" s="34">
        <f aca="true" t="shared" si="9" ref="L215:L262">COUNTA(A215,B215,C215,D215,G215,H215)</f>
        <v>0</v>
      </c>
      <c r="M215" s="31"/>
      <c r="N215" s="32"/>
      <c r="O215" s="30"/>
      <c r="P215" s="43"/>
      <c r="Q215" s="40"/>
      <c r="R215" s="45"/>
      <c r="S215" s="1"/>
    </row>
    <row r="216" spans="1:19" ht="15" customHeight="1">
      <c r="A216" s="31"/>
      <c r="B216" s="32"/>
      <c r="C216" s="30"/>
      <c r="D216" s="30"/>
      <c r="E216" s="30"/>
      <c r="F216" s="30"/>
      <c r="G216" s="14"/>
      <c r="H216" s="14"/>
      <c r="I216" s="40"/>
      <c r="J216" s="47"/>
      <c r="K216" s="21">
        <f t="shared" si="8"/>
        <v>0</v>
      </c>
      <c r="L216" s="34">
        <f t="shared" si="9"/>
        <v>0</v>
      </c>
      <c r="M216" s="31"/>
      <c r="N216" s="32"/>
      <c r="O216" s="30"/>
      <c r="P216" s="43"/>
      <c r="Q216" s="40"/>
      <c r="R216" s="45"/>
      <c r="S216" s="1"/>
    </row>
    <row r="217" spans="1:19" ht="15" customHeight="1">
      <c r="A217" s="31"/>
      <c r="B217" s="32"/>
      <c r="C217" s="30"/>
      <c r="D217" s="30"/>
      <c r="E217" s="30"/>
      <c r="F217" s="30"/>
      <c r="G217" s="14"/>
      <c r="H217" s="14"/>
      <c r="I217" s="40"/>
      <c r="J217" s="47"/>
      <c r="K217" s="21">
        <f t="shared" si="8"/>
        <v>0</v>
      </c>
      <c r="L217" s="34">
        <f t="shared" si="9"/>
        <v>0</v>
      </c>
      <c r="M217" s="31"/>
      <c r="N217" s="32"/>
      <c r="O217" s="30"/>
      <c r="P217" s="43"/>
      <c r="Q217" s="40"/>
      <c r="R217" s="45"/>
      <c r="S217" s="1"/>
    </row>
    <row r="218" spans="1:19" ht="15" customHeight="1">
      <c r="A218" s="31"/>
      <c r="B218" s="32"/>
      <c r="C218" s="30"/>
      <c r="D218" s="30"/>
      <c r="E218" s="30"/>
      <c r="F218" s="30"/>
      <c r="G218" s="14"/>
      <c r="H218" s="14"/>
      <c r="I218" s="40"/>
      <c r="J218" s="47"/>
      <c r="K218" s="21">
        <f t="shared" si="8"/>
        <v>0</v>
      </c>
      <c r="L218" s="34">
        <f t="shared" si="9"/>
        <v>0</v>
      </c>
      <c r="M218" s="31"/>
      <c r="N218" s="32"/>
      <c r="O218" s="30"/>
      <c r="P218" s="43"/>
      <c r="Q218" s="40"/>
      <c r="R218" s="45"/>
      <c r="S218" s="1"/>
    </row>
    <row r="219" spans="1:19" ht="15" customHeight="1">
      <c r="A219" s="31"/>
      <c r="B219" s="32"/>
      <c r="C219" s="30"/>
      <c r="D219" s="30"/>
      <c r="E219" s="30"/>
      <c r="F219" s="30"/>
      <c r="G219" s="14"/>
      <c r="H219" s="14"/>
      <c r="I219" s="40"/>
      <c r="J219" s="47"/>
      <c r="K219" s="21">
        <f t="shared" si="8"/>
        <v>0</v>
      </c>
      <c r="L219" s="34">
        <f t="shared" si="9"/>
        <v>0</v>
      </c>
      <c r="M219" s="31"/>
      <c r="N219" s="32"/>
      <c r="O219" s="30"/>
      <c r="P219" s="43"/>
      <c r="Q219" s="40"/>
      <c r="R219" s="45"/>
      <c r="S219" s="1"/>
    </row>
    <row r="220" spans="1:19" ht="15" customHeight="1">
      <c r="A220" s="31"/>
      <c r="B220" s="32"/>
      <c r="C220" s="30"/>
      <c r="D220" s="30"/>
      <c r="E220" s="30"/>
      <c r="F220" s="30"/>
      <c r="G220" s="14"/>
      <c r="H220" s="14"/>
      <c r="I220" s="40"/>
      <c r="J220" s="47"/>
      <c r="K220" s="21">
        <f t="shared" si="8"/>
        <v>0</v>
      </c>
      <c r="L220" s="34">
        <f t="shared" si="9"/>
        <v>0</v>
      </c>
      <c r="M220" s="31"/>
      <c r="N220" s="32"/>
      <c r="O220" s="30"/>
      <c r="P220" s="43"/>
      <c r="Q220" s="40"/>
      <c r="R220" s="45"/>
      <c r="S220" s="1"/>
    </row>
    <row r="221" spans="1:19" ht="15" customHeight="1">
      <c r="A221" s="31"/>
      <c r="B221" s="32"/>
      <c r="C221" s="30"/>
      <c r="D221" s="30"/>
      <c r="E221" s="30"/>
      <c r="F221" s="30"/>
      <c r="G221" s="14"/>
      <c r="H221" s="14"/>
      <c r="I221" s="40"/>
      <c r="J221" s="47"/>
      <c r="K221" s="21">
        <f t="shared" si="8"/>
        <v>0</v>
      </c>
      <c r="L221" s="34">
        <f t="shared" si="9"/>
        <v>0</v>
      </c>
      <c r="M221" s="31"/>
      <c r="N221" s="32"/>
      <c r="O221" s="30"/>
      <c r="P221" s="43"/>
      <c r="Q221" s="40"/>
      <c r="R221" s="45"/>
      <c r="S221" s="1"/>
    </row>
    <row r="222" spans="1:19" ht="15" customHeight="1">
      <c r="A222" s="31"/>
      <c r="B222" s="32"/>
      <c r="C222" s="30"/>
      <c r="D222" s="30"/>
      <c r="E222" s="30"/>
      <c r="F222" s="30"/>
      <c r="G222" s="14"/>
      <c r="H222" s="14"/>
      <c r="I222" s="40"/>
      <c r="J222" s="47"/>
      <c r="K222" s="21">
        <f t="shared" si="8"/>
        <v>0</v>
      </c>
      <c r="L222" s="34">
        <f t="shared" si="9"/>
        <v>0</v>
      </c>
      <c r="M222" s="31"/>
      <c r="N222" s="32"/>
      <c r="O222" s="30"/>
      <c r="P222" s="43"/>
      <c r="Q222" s="40"/>
      <c r="R222" s="45"/>
      <c r="S222" s="1"/>
    </row>
    <row r="223" spans="1:19" ht="15" customHeight="1">
      <c r="A223" s="31"/>
      <c r="B223" s="32"/>
      <c r="C223" s="30"/>
      <c r="D223" s="30"/>
      <c r="E223" s="30"/>
      <c r="F223" s="30"/>
      <c r="G223" s="14"/>
      <c r="H223" s="14"/>
      <c r="I223" s="40"/>
      <c r="J223" s="47"/>
      <c r="K223" s="21">
        <f t="shared" si="8"/>
        <v>0</v>
      </c>
      <c r="L223" s="34">
        <f t="shared" si="9"/>
        <v>0</v>
      </c>
      <c r="M223" s="31"/>
      <c r="N223" s="32"/>
      <c r="O223" s="30"/>
      <c r="P223" s="43"/>
      <c r="Q223" s="40"/>
      <c r="R223" s="45"/>
      <c r="S223" s="1"/>
    </row>
    <row r="224" spans="1:19" ht="15" customHeight="1">
      <c r="A224" s="31"/>
      <c r="B224" s="32"/>
      <c r="C224" s="30"/>
      <c r="D224" s="30"/>
      <c r="E224" s="30"/>
      <c r="F224" s="30"/>
      <c r="G224" s="14"/>
      <c r="H224" s="14"/>
      <c r="I224" s="40"/>
      <c r="J224" s="47"/>
      <c r="K224" s="21">
        <f t="shared" si="8"/>
        <v>0</v>
      </c>
      <c r="L224" s="34">
        <f t="shared" si="9"/>
        <v>0</v>
      </c>
      <c r="M224" s="31"/>
      <c r="N224" s="32"/>
      <c r="O224" s="30"/>
      <c r="P224" s="43"/>
      <c r="Q224" s="40"/>
      <c r="R224" s="45"/>
      <c r="S224" s="1"/>
    </row>
    <row r="225" spans="1:19" ht="15" customHeight="1">
      <c r="A225" s="31"/>
      <c r="B225" s="32"/>
      <c r="C225" s="30"/>
      <c r="D225" s="30"/>
      <c r="E225" s="30"/>
      <c r="F225" s="30"/>
      <c r="G225" s="14"/>
      <c r="H225" s="14"/>
      <c r="I225" s="40"/>
      <c r="J225" s="47"/>
      <c r="K225" s="21">
        <f t="shared" si="8"/>
        <v>0</v>
      </c>
      <c r="L225" s="34">
        <f t="shared" si="9"/>
        <v>0</v>
      </c>
      <c r="M225" s="31"/>
      <c r="N225" s="32"/>
      <c r="O225" s="30"/>
      <c r="P225" s="43"/>
      <c r="Q225" s="40"/>
      <c r="R225" s="45"/>
      <c r="S225" s="1"/>
    </row>
    <row r="226" spans="1:19" ht="15" customHeight="1">
      <c r="A226" s="31"/>
      <c r="B226" s="32"/>
      <c r="C226" s="30"/>
      <c r="D226" s="30"/>
      <c r="E226" s="30"/>
      <c r="F226" s="30"/>
      <c r="G226" s="14"/>
      <c r="H226" s="14"/>
      <c r="I226" s="40"/>
      <c r="J226" s="47"/>
      <c r="K226" s="21">
        <f t="shared" si="8"/>
        <v>0</v>
      </c>
      <c r="L226" s="34">
        <f t="shared" si="9"/>
        <v>0</v>
      </c>
      <c r="M226" s="31"/>
      <c r="N226" s="32"/>
      <c r="O226" s="30"/>
      <c r="P226" s="43"/>
      <c r="Q226" s="40"/>
      <c r="R226" s="45"/>
      <c r="S226" s="1"/>
    </row>
    <row r="227" spans="1:19" ht="15" customHeight="1">
      <c r="A227" s="31"/>
      <c r="B227" s="32"/>
      <c r="C227" s="30"/>
      <c r="D227" s="30"/>
      <c r="E227" s="30"/>
      <c r="F227" s="30"/>
      <c r="G227" s="14"/>
      <c r="H227" s="14"/>
      <c r="I227" s="40"/>
      <c r="J227" s="47"/>
      <c r="K227" s="21">
        <f t="shared" si="8"/>
        <v>0</v>
      </c>
      <c r="L227" s="34">
        <f t="shared" si="9"/>
        <v>0</v>
      </c>
      <c r="M227" s="31"/>
      <c r="N227" s="32"/>
      <c r="O227" s="30"/>
      <c r="P227" s="43"/>
      <c r="Q227" s="40"/>
      <c r="R227" s="45"/>
      <c r="S227" s="1"/>
    </row>
    <row r="228" spans="1:19" ht="15" customHeight="1">
      <c r="A228" s="31"/>
      <c r="B228" s="32"/>
      <c r="C228" s="30"/>
      <c r="D228" s="30"/>
      <c r="E228" s="30"/>
      <c r="F228" s="30"/>
      <c r="G228" s="14"/>
      <c r="H228" s="14"/>
      <c r="I228" s="40"/>
      <c r="J228" s="47"/>
      <c r="K228" s="21">
        <f t="shared" si="8"/>
        <v>0</v>
      </c>
      <c r="L228" s="34">
        <f t="shared" si="9"/>
        <v>0</v>
      </c>
      <c r="M228" s="31"/>
      <c r="N228" s="32"/>
      <c r="O228" s="30"/>
      <c r="P228" s="43"/>
      <c r="Q228" s="40"/>
      <c r="R228" s="45"/>
      <c r="S228" s="1"/>
    </row>
    <row r="229" spans="1:19" ht="15" customHeight="1">
      <c r="A229" s="31"/>
      <c r="B229" s="32"/>
      <c r="C229" s="30"/>
      <c r="D229" s="30"/>
      <c r="E229" s="30"/>
      <c r="F229" s="30"/>
      <c r="G229" s="14"/>
      <c r="H229" s="14"/>
      <c r="I229" s="40"/>
      <c r="J229" s="47"/>
      <c r="K229" s="21">
        <f t="shared" si="8"/>
        <v>0</v>
      </c>
      <c r="L229" s="34">
        <f t="shared" si="9"/>
        <v>0</v>
      </c>
      <c r="M229" s="31"/>
      <c r="N229" s="32"/>
      <c r="O229" s="30"/>
      <c r="P229" s="43"/>
      <c r="Q229" s="40"/>
      <c r="R229" s="45"/>
      <c r="S229" s="1"/>
    </row>
    <row r="230" spans="1:19" ht="15" customHeight="1">
      <c r="A230" s="31"/>
      <c r="B230" s="32"/>
      <c r="C230" s="30"/>
      <c r="D230" s="30"/>
      <c r="E230" s="30"/>
      <c r="F230" s="30"/>
      <c r="G230" s="14"/>
      <c r="H230" s="14"/>
      <c r="I230" s="40"/>
      <c r="J230" s="47"/>
      <c r="K230" s="21">
        <f t="shared" si="8"/>
        <v>0</v>
      </c>
      <c r="L230" s="34">
        <f t="shared" si="9"/>
        <v>0</v>
      </c>
      <c r="M230" s="31"/>
      <c r="N230" s="32"/>
      <c r="O230" s="30"/>
      <c r="P230" s="43"/>
      <c r="Q230" s="40"/>
      <c r="R230" s="45"/>
      <c r="S230" s="1"/>
    </row>
    <row r="231" spans="1:19" ht="15" customHeight="1">
      <c r="A231" s="31"/>
      <c r="B231" s="32"/>
      <c r="C231" s="30"/>
      <c r="D231" s="30"/>
      <c r="E231" s="30"/>
      <c r="F231" s="30"/>
      <c r="G231" s="14"/>
      <c r="H231" s="14"/>
      <c r="I231" s="40"/>
      <c r="J231" s="47"/>
      <c r="K231" s="21">
        <f t="shared" si="8"/>
        <v>0</v>
      </c>
      <c r="L231" s="34">
        <f t="shared" si="9"/>
        <v>0</v>
      </c>
      <c r="M231" s="31"/>
      <c r="N231" s="32"/>
      <c r="O231" s="30"/>
      <c r="P231" s="43"/>
      <c r="Q231" s="40"/>
      <c r="R231" s="45"/>
      <c r="S231" s="1"/>
    </row>
    <row r="232" spans="1:19" ht="15" customHeight="1">
      <c r="A232" s="31"/>
      <c r="B232" s="32"/>
      <c r="C232" s="30"/>
      <c r="D232" s="30"/>
      <c r="E232" s="30"/>
      <c r="F232" s="30"/>
      <c r="G232" s="14"/>
      <c r="H232" s="14"/>
      <c r="I232" s="40"/>
      <c r="J232" s="47"/>
      <c r="K232" s="21">
        <f t="shared" si="8"/>
        <v>0</v>
      </c>
      <c r="L232" s="34">
        <f t="shared" si="9"/>
        <v>0</v>
      </c>
      <c r="M232" s="31"/>
      <c r="N232" s="32"/>
      <c r="O232" s="30"/>
      <c r="P232" s="43"/>
      <c r="Q232" s="40"/>
      <c r="R232" s="45"/>
      <c r="S232" s="1"/>
    </row>
    <row r="233" spans="1:19" ht="15" customHeight="1">
      <c r="A233" s="31"/>
      <c r="B233" s="32"/>
      <c r="C233" s="30"/>
      <c r="D233" s="30"/>
      <c r="E233" s="30"/>
      <c r="F233" s="30"/>
      <c r="G233" s="14"/>
      <c r="H233" s="14"/>
      <c r="I233" s="40"/>
      <c r="J233" s="47"/>
      <c r="K233" s="21">
        <f t="shared" si="8"/>
        <v>0</v>
      </c>
      <c r="L233" s="34">
        <f t="shared" si="9"/>
        <v>0</v>
      </c>
      <c r="M233" s="31"/>
      <c r="N233" s="32"/>
      <c r="O233" s="30"/>
      <c r="P233" s="43"/>
      <c r="Q233" s="40"/>
      <c r="R233" s="45"/>
      <c r="S233" s="1"/>
    </row>
    <row r="234" spans="1:19" ht="15" customHeight="1">
      <c r="A234" s="31"/>
      <c r="B234" s="32"/>
      <c r="C234" s="30"/>
      <c r="D234" s="30"/>
      <c r="E234" s="30"/>
      <c r="F234" s="30"/>
      <c r="G234" s="14"/>
      <c r="H234" s="14"/>
      <c r="I234" s="40"/>
      <c r="J234" s="47"/>
      <c r="K234" s="21">
        <f t="shared" si="8"/>
        <v>0</v>
      </c>
      <c r="L234" s="34">
        <f t="shared" si="9"/>
        <v>0</v>
      </c>
      <c r="M234" s="31"/>
      <c r="N234" s="32"/>
      <c r="O234" s="30"/>
      <c r="P234" s="43"/>
      <c r="Q234" s="40"/>
      <c r="R234" s="45"/>
      <c r="S234" s="1"/>
    </row>
    <row r="235" spans="1:19" ht="15" customHeight="1">
      <c r="A235" s="31"/>
      <c r="B235" s="32"/>
      <c r="C235" s="30"/>
      <c r="D235" s="30"/>
      <c r="E235" s="30"/>
      <c r="F235" s="30"/>
      <c r="G235" s="14"/>
      <c r="H235" s="14"/>
      <c r="I235" s="40"/>
      <c r="J235" s="47"/>
      <c r="K235" s="21">
        <f t="shared" si="8"/>
        <v>0</v>
      </c>
      <c r="L235" s="34">
        <f t="shared" si="9"/>
        <v>0</v>
      </c>
      <c r="M235" s="31"/>
      <c r="N235" s="32"/>
      <c r="O235" s="30"/>
      <c r="P235" s="43"/>
      <c r="Q235" s="40"/>
      <c r="R235" s="45"/>
      <c r="S235" s="1"/>
    </row>
    <row r="236" spans="1:19" ht="15" customHeight="1">
      <c r="A236" s="31"/>
      <c r="B236" s="32"/>
      <c r="C236" s="30"/>
      <c r="D236" s="30"/>
      <c r="E236" s="30"/>
      <c r="F236" s="30"/>
      <c r="G236" s="14"/>
      <c r="H236" s="14"/>
      <c r="I236" s="40"/>
      <c r="J236" s="47"/>
      <c r="K236" s="21">
        <f t="shared" si="8"/>
        <v>0</v>
      </c>
      <c r="L236" s="34">
        <f t="shared" si="9"/>
        <v>0</v>
      </c>
      <c r="M236" s="31"/>
      <c r="N236" s="32"/>
      <c r="O236" s="30"/>
      <c r="P236" s="43"/>
      <c r="Q236" s="40"/>
      <c r="R236" s="45"/>
      <c r="S236" s="1"/>
    </row>
    <row r="237" spans="1:19" ht="15" customHeight="1">
      <c r="A237" s="31"/>
      <c r="B237" s="32"/>
      <c r="C237" s="30"/>
      <c r="D237" s="30"/>
      <c r="E237" s="30"/>
      <c r="F237" s="30"/>
      <c r="G237" s="14"/>
      <c r="H237" s="14"/>
      <c r="I237" s="40"/>
      <c r="J237" s="47"/>
      <c r="K237" s="21">
        <f t="shared" si="8"/>
        <v>0</v>
      </c>
      <c r="L237" s="34">
        <f t="shared" si="9"/>
        <v>0</v>
      </c>
      <c r="M237" s="31"/>
      <c r="N237" s="32"/>
      <c r="O237" s="30"/>
      <c r="P237" s="43"/>
      <c r="Q237" s="40"/>
      <c r="R237" s="45"/>
      <c r="S237" s="1"/>
    </row>
    <row r="238" spans="1:19" ht="15" customHeight="1">
      <c r="A238" s="31"/>
      <c r="B238" s="32"/>
      <c r="C238" s="30"/>
      <c r="D238" s="30"/>
      <c r="E238" s="30"/>
      <c r="F238" s="30"/>
      <c r="G238" s="14"/>
      <c r="H238" s="14"/>
      <c r="I238" s="40"/>
      <c r="J238" s="47"/>
      <c r="K238" s="21">
        <f t="shared" si="8"/>
        <v>0</v>
      </c>
      <c r="L238" s="34">
        <f t="shared" si="9"/>
        <v>0</v>
      </c>
      <c r="M238" s="31"/>
      <c r="N238" s="32"/>
      <c r="O238" s="30"/>
      <c r="P238" s="43"/>
      <c r="Q238" s="40"/>
      <c r="R238" s="45"/>
      <c r="S238" s="1"/>
    </row>
    <row r="239" spans="1:19" ht="15" customHeight="1">
      <c r="A239" s="31"/>
      <c r="B239" s="32"/>
      <c r="C239" s="30"/>
      <c r="D239" s="30"/>
      <c r="E239" s="30"/>
      <c r="F239" s="30"/>
      <c r="G239" s="14"/>
      <c r="H239" s="14"/>
      <c r="I239" s="40"/>
      <c r="J239" s="47"/>
      <c r="K239" s="21">
        <f t="shared" si="8"/>
        <v>0</v>
      </c>
      <c r="L239" s="34">
        <f t="shared" si="9"/>
        <v>0</v>
      </c>
      <c r="M239" s="31"/>
      <c r="N239" s="32"/>
      <c r="O239" s="30"/>
      <c r="P239" s="43"/>
      <c r="Q239" s="40"/>
      <c r="R239" s="45"/>
      <c r="S239" s="1"/>
    </row>
    <row r="240" spans="1:19" ht="15" customHeight="1">
      <c r="A240" s="31"/>
      <c r="B240" s="32"/>
      <c r="C240" s="30"/>
      <c r="D240" s="30"/>
      <c r="E240" s="30"/>
      <c r="F240" s="30"/>
      <c r="G240" s="14"/>
      <c r="H240" s="14"/>
      <c r="I240" s="40"/>
      <c r="J240" s="47"/>
      <c r="K240" s="21">
        <f t="shared" si="8"/>
        <v>0</v>
      </c>
      <c r="L240" s="34">
        <f t="shared" si="9"/>
        <v>0</v>
      </c>
      <c r="M240" s="31"/>
      <c r="N240" s="32"/>
      <c r="O240" s="30"/>
      <c r="P240" s="43"/>
      <c r="Q240" s="40"/>
      <c r="R240" s="45"/>
      <c r="S240" s="1"/>
    </row>
    <row r="241" spans="1:19" ht="15" customHeight="1">
      <c r="A241" s="31"/>
      <c r="B241" s="32"/>
      <c r="C241" s="30"/>
      <c r="D241" s="30"/>
      <c r="E241" s="30"/>
      <c r="F241" s="30"/>
      <c r="G241" s="14"/>
      <c r="H241" s="14"/>
      <c r="I241" s="40"/>
      <c r="J241" s="47"/>
      <c r="K241" s="21">
        <f t="shared" si="8"/>
        <v>0</v>
      </c>
      <c r="L241" s="34">
        <f t="shared" si="9"/>
        <v>0</v>
      </c>
      <c r="M241" s="31"/>
      <c r="N241" s="32"/>
      <c r="O241" s="30"/>
      <c r="P241" s="43"/>
      <c r="Q241" s="40"/>
      <c r="R241" s="45"/>
      <c r="S241" s="1"/>
    </row>
    <row r="242" spans="1:19" ht="15" customHeight="1">
      <c r="A242" s="31"/>
      <c r="B242" s="32"/>
      <c r="C242" s="30"/>
      <c r="D242" s="30"/>
      <c r="E242" s="30"/>
      <c r="F242" s="30"/>
      <c r="G242" s="14"/>
      <c r="H242" s="14"/>
      <c r="I242" s="40"/>
      <c r="J242" s="47"/>
      <c r="K242" s="21">
        <f t="shared" si="8"/>
        <v>0</v>
      </c>
      <c r="L242" s="34">
        <f t="shared" si="9"/>
        <v>0</v>
      </c>
      <c r="M242" s="31"/>
      <c r="N242" s="32"/>
      <c r="O242" s="30"/>
      <c r="P242" s="43"/>
      <c r="Q242" s="40"/>
      <c r="R242" s="45"/>
      <c r="S242" s="1"/>
    </row>
    <row r="243" spans="1:19" ht="15" customHeight="1">
      <c r="A243" s="31"/>
      <c r="B243" s="32"/>
      <c r="C243" s="30"/>
      <c r="D243" s="30"/>
      <c r="E243" s="30"/>
      <c r="F243" s="30"/>
      <c r="G243" s="14"/>
      <c r="H243" s="14"/>
      <c r="I243" s="40"/>
      <c r="J243" s="47"/>
      <c r="K243" s="21">
        <f t="shared" si="8"/>
        <v>0</v>
      </c>
      <c r="L243" s="34">
        <f t="shared" si="9"/>
        <v>0</v>
      </c>
      <c r="M243" s="31"/>
      <c r="N243" s="32"/>
      <c r="O243" s="30"/>
      <c r="P243" s="43"/>
      <c r="Q243" s="40"/>
      <c r="R243" s="45"/>
      <c r="S243" s="1"/>
    </row>
    <row r="244" spans="1:19" ht="15" customHeight="1">
      <c r="A244" s="31"/>
      <c r="B244" s="32"/>
      <c r="C244" s="30"/>
      <c r="D244" s="30"/>
      <c r="E244" s="30"/>
      <c r="F244" s="30"/>
      <c r="G244" s="14"/>
      <c r="H244" s="14"/>
      <c r="I244" s="40"/>
      <c r="J244" s="47"/>
      <c r="K244" s="21">
        <f t="shared" si="8"/>
        <v>0</v>
      </c>
      <c r="L244" s="34">
        <f t="shared" si="9"/>
        <v>0</v>
      </c>
      <c r="M244" s="31"/>
      <c r="N244" s="32"/>
      <c r="O244" s="30"/>
      <c r="P244" s="43"/>
      <c r="Q244" s="40"/>
      <c r="R244" s="45"/>
      <c r="S244" s="1"/>
    </row>
    <row r="245" spans="1:19" ht="15" customHeight="1">
      <c r="A245" s="31"/>
      <c r="B245" s="32"/>
      <c r="C245" s="30"/>
      <c r="D245" s="30"/>
      <c r="E245" s="30"/>
      <c r="F245" s="30"/>
      <c r="G245" s="14"/>
      <c r="H245" s="14"/>
      <c r="I245" s="40"/>
      <c r="J245" s="47"/>
      <c r="K245" s="21">
        <f t="shared" si="8"/>
        <v>0</v>
      </c>
      <c r="L245" s="34">
        <f t="shared" si="9"/>
        <v>0</v>
      </c>
      <c r="M245" s="31"/>
      <c r="N245" s="32"/>
      <c r="O245" s="30"/>
      <c r="P245" s="43"/>
      <c r="Q245" s="40"/>
      <c r="R245" s="45"/>
      <c r="S245" s="1"/>
    </row>
    <row r="246" spans="1:19" ht="15" customHeight="1">
      <c r="A246" s="31"/>
      <c r="B246" s="32"/>
      <c r="C246" s="30"/>
      <c r="D246" s="30"/>
      <c r="E246" s="30"/>
      <c r="F246" s="30"/>
      <c r="G246" s="14"/>
      <c r="H246" s="14"/>
      <c r="I246" s="40"/>
      <c r="J246" s="47"/>
      <c r="K246" s="21">
        <f t="shared" si="8"/>
        <v>0</v>
      </c>
      <c r="L246" s="34">
        <f t="shared" si="9"/>
        <v>0</v>
      </c>
      <c r="M246" s="31"/>
      <c r="N246" s="32"/>
      <c r="O246" s="30"/>
      <c r="P246" s="43"/>
      <c r="Q246" s="40"/>
      <c r="R246" s="45"/>
      <c r="S246" s="1"/>
    </row>
    <row r="247" spans="1:19" ht="15" customHeight="1">
      <c r="A247" s="31"/>
      <c r="B247" s="32"/>
      <c r="C247" s="30"/>
      <c r="D247" s="30"/>
      <c r="E247" s="30"/>
      <c r="F247" s="30"/>
      <c r="G247" s="14"/>
      <c r="H247" s="14"/>
      <c r="I247" s="40"/>
      <c r="J247" s="47"/>
      <c r="K247" s="21">
        <f t="shared" si="8"/>
        <v>0</v>
      </c>
      <c r="L247" s="34">
        <f t="shared" si="9"/>
        <v>0</v>
      </c>
      <c r="M247" s="31"/>
      <c r="N247" s="32"/>
      <c r="O247" s="30"/>
      <c r="P247" s="43"/>
      <c r="Q247" s="40"/>
      <c r="R247" s="45"/>
      <c r="S247" s="1"/>
    </row>
    <row r="248" spans="1:19" ht="15" customHeight="1">
      <c r="A248" s="31"/>
      <c r="B248" s="32"/>
      <c r="C248" s="30"/>
      <c r="D248" s="30"/>
      <c r="E248" s="30"/>
      <c r="F248" s="30"/>
      <c r="G248" s="14"/>
      <c r="H248" s="14"/>
      <c r="I248" s="40"/>
      <c r="J248" s="47"/>
      <c r="K248" s="21">
        <f t="shared" si="8"/>
        <v>0</v>
      </c>
      <c r="L248" s="34">
        <f t="shared" si="9"/>
        <v>0</v>
      </c>
      <c r="M248" s="31"/>
      <c r="N248" s="32"/>
      <c r="O248" s="30"/>
      <c r="P248" s="43"/>
      <c r="Q248" s="40"/>
      <c r="R248" s="45"/>
      <c r="S248" s="1"/>
    </row>
    <row r="249" spans="1:19" ht="15" customHeight="1">
      <c r="A249" s="31"/>
      <c r="B249" s="32"/>
      <c r="C249" s="30"/>
      <c r="D249" s="30"/>
      <c r="E249" s="30"/>
      <c r="F249" s="30"/>
      <c r="G249" s="14"/>
      <c r="H249" s="14"/>
      <c r="I249" s="40"/>
      <c r="J249" s="47"/>
      <c r="K249" s="21">
        <f t="shared" si="8"/>
        <v>0</v>
      </c>
      <c r="L249" s="34">
        <f t="shared" si="9"/>
        <v>0</v>
      </c>
      <c r="M249" s="31"/>
      <c r="N249" s="32"/>
      <c r="O249" s="30"/>
      <c r="P249" s="43"/>
      <c r="Q249" s="40"/>
      <c r="R249" s="45"/>
      <c r="S249" s="1"/>
    </row>
    <row r="250" spans="1:19" ht="15" customHeight="1">
      <c r="A250" s="31"/>
      <c r="B250" s="32"/>
      <c r="C250" s="30"/>
      <c r="D250" s="30"/>
      <c r="E250" s="30"/>
      <c r="F250" s="30"/>
      <c r="G250" s="14"/>
      <c r="H250" s="14"/>
      <c r="I250" s="40"/>
      <c r="J250" s="47"/>
      <c r="K250" s="21">
        <f t="shared" si="8"/>
        <v>0</v>
      </c>
      <c r="L250" s="34">
        <f t="shared" si="9"/>
        <v>0</v>
      </c>
      <c r="M250" s="31"/>
      <c r="N250" s="32"/>
      <c r="O250" s="30"/>
      <c r="P250" s="43"/>
      <c r="Q250" s="40"/>
      <c r="R250" s="45"/>
      <c r="S250" s="1"/>
    </row>
    <row r="251" spans="1:19" ht="15" customHeight="1">
      <c r="A251" s="31"/>
      <c r="B251" s="32"/>
      <c r="C251" s="30"/>
      <c r="D251" s="30"/>
      <c r="E251" s="30"/>
      <c r="F251" s="30"/>
      <c r="G251" s="14"/>
      <c r="H251" s="14"/>
      <c r="I251" s="40"/>
      <c r="J251" s="47"/>
      <c r="K251" s="21">
        <f t="shared" si="8"/>
        <v>0</v>
      </c>
      <c r="L251" s="34">
        <f t="shared" si="9"/>
        <v>0</v>
      </c>
      <c r="M251" s="31"/>
      <c r="N251" s="32"/>
      <c r="O251" s="30"/>
      <c r="P251" s="43"/>
      <c r="Q251" s="40"/>
      <c r="R251" s="45"/>
      <c r="S251" s="1"/>
    </row>
    <row r="252" spans="1:19" ht="15" customHeight="1">
      <c r="A252" s="31"/>
      <c r="B252" s="32"/>
      <c r="C252" s="30"/>
      <c r="D252" s="30"/>
      <c r="E252" s="30"/>
      <c r="F252" s="30"/>
      <c r="G252" s="14"/>
      <c r="H252" s="14"/>
      <c r="I252" s="40"/>
      <c r="J252" s="47"/>
      <c r="K252" s="21">
        <f t="shared" si="8"/>
        <v>0</v>
      </c>
      <c r="L252" s="34">
        <f t="shared" si="9"/>
        <v>0</v>
      </c>
      <c r="M252" s="31"/>
      <c r="N252" s="32"/>
      <c r="O252" s="30"/>
      <c r="P252" s="43"/>
      <c r="Q252" s="40"/>
      <c r="R252" s="45"/>
      <c r="S252" s="1"/>
    </row>
    <row r="253" spans="1:19" ht="15" customHeight="1">
      <c r="A253" s="31"/>
      <c r="B253" s="32"/>
      <c r="C253" s="30"/>
      <c r="D253" s="30"/>
      <c r="E253" s="30"/>
      <c r="F253" s="30"/>
      <c r="G253" s="14"/>
      <c r="H253" s="14"/>
      <c r="I253" s="40"/>
      <c r="J253" s="47"/>
      <c r="K253" s="21">
        <f t="shared" si="8"/>
        <v>0</v>
      </c>
      <c r="L253" s="34">
        <f t="shared" si="9"/>
        <v>0</v>
      </c>
      <c r="M253" s="31"/>
      <c r="N253" s="32"/>
      <c r="O253" s="30"/>
      <c r="P253" s="43"/>
      <c r="Q253" s="40"/>
      <c r="R253" s="45"/>
      <c r="S253" s="1"/>
    </row>
    <row r="254" spans="1:19" ht="15" customHeight="1">
      <c r="A254" s="31"/>
      <c r="B254" s="32"/>
      <c r="C254" s="30"/>
      <c r="D254" s="30"/>
      <c r="E254" s="30"/>
      <c r="F254" s="30"/>
      <c r="G254" s="14"/>
      <c r="H254" s="14"/>
      <c r="I254" s="40"/>
      <c r="J254" s="47"/>
      <c r="K254" s="21">
        <f t="shared" si="8"/>
        <v>0</v>
      </c>
      <c r="L254" s="34">
        <f t="shared" si="9"/>
        <v>0</v>
      </c>
      <c r="M254" s="31"/>
      <c r="N254" s="32"/>
      <c r="O254" s="30"/>
      <c r="P254" s="43"/>
      <c r="Q254" s="40"/>
      <c r="R254" s="45"/>
      <c r="S254" s="1"/>
    </row>
    <row r="255" spans="1:19" ht="15" customHeight="1">
      <c r="A255" s="31"/>
      <c r="B255" s="32"/>
      <c r="C255" s="30"/>
      <c r="D255" s="30"/>
      <c r="E255" s="30"/>
      <c r="F255" s="30"/>
      <c r="G255" s="14"/>
      <c r="H255" s="14"/>
      <c r="I255" s="40"/>
      <c r="J255" s="47"/>
      <c r="K255" s="21">
        <f t="shared" si="8"/>
        <v>0</v>
      </c>
      <c r="L255" s="34">
        <f t="shared" si="9"/>
        <v>0</v>
      </c>
      <c r="M255" s="31"/>
      <c r="N255" s="32"/>
      <c r="O255" s="30"/>
      <c r="P255" s="43"/>
      <c r="Q255" s="40"/>
      <c r="R255" s="45"/>
      <c r="S255" s="1"/>
    </row>
    <row r="256" spans="1:19" ht="15" customHeight="1">
      <c r="A256" s="31"/>
      <c r="B256" s="32"/>
      <c r="C256" s="30"/>
      <c r="D256" s="30"/>
      <c r="E256" s="30"/>
      <c r="F256" s="30"/>
      <c r="G256" s="14"/>
      <c r="H256" s="14"/>
      <c r="I256" s="40"/>
      <c r="J256" s="47"/>
      <c r="K256" s="21">
        <f t="shared" si="8"/>
        <v>0</v>
      </c>
      <c r="L256" s="34">
        <f t="shared" si="9"/>
        <v>0</v>
      </c>
      <c r="M256" s="31"/>
      <c r="N256" s="32"/>
      <c r="O256" s="30"/>
      <c r="P256" s="43"/>
      <c r="Q256" s="40"/>
      <c r="R256" s="45"/>
      <c r="S256" s="1"/>
    </row>
    <row r="257" spans="1:19" ht="15" customHeight="1">
      <c r="A257" s="31"/>
      <c r="B257" s="32"/>
      <c r="C257" s="30"/>
      <c r="D257" s="30"/>
      <c r="E257" s="30"/>
      <c r="F257" s="30"/>
      <c r="G257" s="14"/>
      <c r="H257" s="14"/>
      <c r="I257" s="40"/>
      <c r="J257" s="47"/>
      <c r="K257" s="21">
        <f t="shared" si="8"/>
        <v>0</v>
      </c>
      <c r="L257" s="34">
        <f t="shared" si="9"/>
        <v>0</v>
      </c>
      <c r="M257" s="31"/>
      <c r="N257" s="32"/>
      <c r="O257" s="30"/>
      <c r="P257" s="43"/>
      <c r="Q257" s="40"/>
      <c r="R257" s="45"/>
      <c r="S257" s="1"/>
    </row>
    <row r="258" spans="1:19" ht="15" customHeight="1">
      <c r="A258" s="31"/>
      <c r="B258" s="32"/>
      <c r="C258" s="30"/>
      <c r="D258" s="30"/>
      <c r="E258" s="30"/>
      <c r="F258" s="30"/>
      <c r="G258" s="14"/>
      <c r="H258" s="14"/>
      <c r="I258" s="40"/>
      <c r="J258" s="47"/>
      <c r="K258" s="21">
        <f t="shared" si="8"/>
        <v>0</v>
      </c>
      <c r="L258" s="34">
        <f t="shared" si="9"/>
        <v>0</v>
      </c>
      <c r="M258" s="31"/>
      <c r="N258" s="32"/>
      <c r="O258" s="30"/>
      <c r="P258" s="43"/>
      <c r="Q258" s="40"/>
      <c r="R258" s="45"/>
      <c r="S258" s="1"/>
    </row>
    <row r="259" spans="1:19" ht="15" customHeight="1">
      <c r="A259" s="31"/>
      <c r="B259" s="32"/>
      <c r="C259" s="30"/>
      <c r="D259" s="30"/>
      <c r="E259" s="30"/>
      <c r="F259" s="30"/>
      <c r="G259" s="14"/>
      <c r="H259" s="14"/>
      <c r="I259" s="40"/>
      <c r="J259" s="47"/>
      <c r="K259" s="21">
        <f t="shared" si="8"/>
        <v>0</v>
      </c>
      <c r="L259" s="34">
        <f t="shared" si="9"/>
        <v>0</v>
      </c>
      <c r="M259" s="31"/>
      <c r="N259" s="32"/>
      <c r="O259" s="30"/>
      <c r="P259" s="43"/>
      <c r="Q259" s="40"/>
      <c r="R259" s="45"/>
      <c r="S259" s="1"/>
    </row>
    <row r="260" spans="1:19" ht="15" customHeight="1">
      <c r="A260" s="31"/>
      <c r="B260" s="32"/>
      <c r="C260" s="30"/>
      <c r="D260" s="30"/>
      <c r="E260" s="30"/>
      <c r="F260" s="30"/>
      <c r="G260" s="14"/>
      <c r="H260" s="14"/>
      <c r="I260" s="40"/>
      <c r="J260" s="47"/>
      <c r="K260" s="21">
        <f t="shared" si="8"/>
        <v>0</v>
      </c>
      <c r="L260" s="34">
        <f t="shared" si="9"/>
        <v>0</v>
      </c>
      <c r="M260" s="31"/>
      <c r="N260" s="32"/>
      <c r="O260" s="30"/>
      <c r="P260" s="43"/>
      <c r="Q260" s="40"/>
      <c r="R260" s="45"/>
      <c r="S260" s="1"/>
    </row>
    <row r="261" spans="1:19" ht="15" customHeight="1">
      <c r="A261" s="31"/>
      <c r="B261" s="32"/>
      <c r="C261" s="30"/>
      <c r="D261" s="30"/>
      <c r="E261" s="30"/>
      <c r="F261" s="30"/>
      <c r="G261" s="14"/>
      <c r="H261" s="14"/>
      <c r="I261" s="40"/>
      <c r="J261" s="47"/>
      <c r="K261" s="21">
        <f t="shared" si="8"/>
        <v>0</v>
      </c>
      <c r="L261" s="34">
        <f t="shared" si="9"/>
        <v>0</v>
      </c>
      <c r="M261" s="31"/>
      <c r="N261" s="32"/>
      <c r="O261" s="30"/>
      <c r="P261" s="43"/>
      <c r="Q261" s="40"/>
      <c r="R261" s="45"/>
      <c r="S261" s="1"/>
    </row>
    <row r="262" spans="1:19" ht="15" customHeight="1" thickBot="1">
      <c r="A262" s="31"/>
      <c r="B262" s="32"/>
      <c r="C262" s="30"/>
      <c r="D262" s="30"/>
      <c r="E262" s="30"/>
      <c r="F262" s="30"/>
      <c r="G262" s="15"/>
      <c r="H262" s="14"/>
      <c r="I262" s="40"/>
      <c r="J262" s="48"/>
      <c r="K262" s="21">
        <f t="shared" si="8"/>
        <v>0</v>
      </c>
      <c r="L262" s="34">
        <f t="shared" si="9"/>
        <v>0</v>
      </c>
      <c r="M262" s="31"/>
      <c r="N262" s="32"/>
      <c r="O262" s="30"/>
      <c r="P262" s="43"/>
      <c r="Q262" s="40"/>
      <c r="R262" s="46"/>
      <c r="S262" s="1"/>
    </row>
    <row r="263" spans="1:19" ht="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</sheetData>
  <sheetProtection password="CEFA" sheet="1" objects="1" scenarios="1"/>
  <mergeCells count="4">
    <mergeCell ref="C2:F2"/>
    <mergeCell ref="C3:F3"/>
    <mergeCell ref="H6:I6"/>
    <mergeCell ref="M10:R11"/>
  </mergeCells>
  <dataValidations count="17">
    <dataValidation type="textLength" operator="lessThanOrEqual" allowBlank="1" showInputMessage="1" showErrorMessage="1" errorTitle="Description" error="Text length must be 35 characters or fewer" sqref="I13:I262">
      <formula1>35</formula1>
    </dataValidation>
    <dataValidation type="textLength" operator="lessThanOrEqual" allowBlank="1" showInputMessage="1" showErrorMessage="1" errorTitle="Reference Number" error="Text length must be 8 or fewer characters" sqref="J13:J262">
      <formula1>8</formula1>
    </dataValidation>
    <dataValidation type="textLength" operator="lessThanOrEqual" allowBlank="1" showInputMessage="1" showErrorMessage="1" errorTitle="Other Information" error="Text length must be 50 or fewer characters" sqref="H6:I6">
      <formula1>50</formula1>
    </dataValidation>
    <dataValidation type="textLength" allowBlank="1" showInputMessage="1" showErrorMessage="1" errorTitle="Rule Class Code" error="Must be 3 or 4 characters" sqref="C5">
      <formula1>3</formula1>
      <formula2>4</formula2>
    </dataValidation>
    <dataValidation type="date" allowBlank="1" errorTitle="Date" error="Date must be in the range 30 days prior to or 30 days past today" sqref="C6">
      <formula1>TODAY()-30</formula1>
      <formula2>TODAY()+30</formula2>
    </dataValidation>
    <dataValidation type="textLength" operator="lessThanOrEqual" allowBlank="1" showInputMessage="1" showErrorMessage="1" errorTitle="Organization" error="Text length must be fewer than 40 characters" sqref="C3:F3">
      <formula1>40</formula1>
    </dataValidation>
    <dataValidation type="textLength" operator="lessThanOrEqual" allowBlank="1" showInputMessage="1" showErrorMessage="1" errorTitle="Contact" error="Text length must be fewer than 40 characters" sqref="C2:F2">
      <formula1>40</formula1>
    </dataValidation>
    <dataValidation type="textLength" allowBlank="1" showInputMessage="1" showErrorMessage="1" errorTitle="System ID" error="System ID must be 1 to 8 characters" sqref="C4">
      <formula1>1</formula1>
      <formula2>8</formula2>
    </dataValidation>
    <dataValidation type="textLength" operator="equal" allowBlank="1" showInputMessage="1" showErrorMessage="1" errorTitle="Chart Code" error="The Chart Code must not be &#10;greater than 1 character" sqref="F6">
      <formula1>1</formula1>
    </dataValidation>
    <dataValidation errorStyle="warning" type="textLength" operator="lessThanOrEqual" allowBlank="1" showInputMessage="1" showErrorMessage="1" errorTitle="Fund" error="Fund Identifier must not be&#10;more than 6 characters" sqref="A13:A262">
      <formula1>6</formula1>
    </dataValidation>
    <dataValidation errorStyle="warning" type="textLength" operator="lessThanOrEqual" allowBlank="1" showInputMessage="1" showErrorMessage="1" errorTitle="Orgn" error="Orgn code must not be&#10;more than 6 characters" sqref="B13:B262">
      <formula1>6</formula1>
    </dataValidation>
    <dataValidation errorStyle="warning" type="textLength" operator="lessThanOrEqual" allowBlank="1" showInputMessage="1" showErrorMessage="1" errorTitle="Acct" error="Account code must not be&#10;more than 6 characters" sqref="C13:C262">
      <formula1>6</formula1>
    </dataValidation>
    <dataValidation errorStyle="warning" type="textLength" operator="lessThanOrEqual" allowBlank="1" showInputMessage="1" showErrorMessage="1" errorTitle="Program Code" error="Program code must not be&#10;more than 6 characters" sqref="D13:D262">
      <formula1>6</formula1>
    </dataValidation>
    <dataValidation errorStyle="warning" type="textLength" operator="lessThanOrEqual" allowBlank="1" showInputMessage="1" showErrorMessage="1" errorTitle="Activity code" error="Activity code must not be &#10;more than 6 characters" sqref="E13:E262">
      <formula1>6</formula1>
    </dataValidation>
    <dataValidation errorStyle="warning" type="textLength" operator="lessThanOrEqual" allowBlank="1" showInputMessage="1" showErrorMessage="1" errorTitle="Location code" error="Location code must not be &#10;more than 6 characters" sqref="F13:F262">
      <formula1>6</formula1>
    </dataValidation>
    <dataValidation errorStyle="warning" allowBlank="1" showInputMessage="1" showErrorMessage="1" sqref="M13:R262"/>
    <dataValidation type="decimal" operator="greaterThanOrEqual" allowBlank="1" showInputMessage="1" showErrorMessage="1" errorTitle="Debit/ Credit Amount" error="Entry must be greater than 0" sqref="G13:H262">
      <formula1>0</formula1>
    </dataValidation>
  </dataValidations>
  <printOptions/>
  <pageMargins left="0.38" right="0.18" top="0.58" bottom="0.52" header="0.5" footer="0.5"/>
  <pageSetup fitToHeight="6" fitToWidth="1" horizontalDpi="600" verticalDpi="600" orientation="landscape" scale="6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56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13.8515625" style="0" customWidth="1"/>
    <col min="2" max="2" width="20.7109375" style="0" bestFit="1" customWidth="1"/>
    <col min="3" max="3" width="16.28125" style="0" customWidth="1"/>
    <col min="4" max="4" width="19.7109375" style="0" customWidth="1"/>
    <col min="5" max="5" width="14.8515625" style="0" bestFit="1" customWidth="1"/>
    <col min="6" max="6" width="13.140625" style="0" customWidth="1"/>
    <col min="7" max="7" width="11.28125" style="0" customWidth="1"/>
    <col min="8" max="13" width="7.8515625" style="0" bestFit="1" customWidth="1"/>
    <col min="14" max="14" width="31.421875" style="0" bestFit="1" customWidth="1"/>
  </cols>
  <sheetData>
    <row r="1" ht="12.75">
      <c r="A1" s="17" t="s">
        <v>108</v>
      </c>
    </row>
    <row r="3" spans="1:3" ht="12.75">
      <c r="A3" s="16" t="s">
        <v>109</v>
      </c>
      <c r="B3" s="18" t="str">
        <f>LEFT(JV!$C$4&amp;"        ",8)&amp;"        "&amp;1</f>
        <v>                1</v>
      </c>
      <c r="C3" s="18" t="str">
        <f>YEAR(JV!C6)&amp;RIGHT(("0"&amp;MONTH(JV!C6)),2)&amp;RIGHT(("0"&amp;DAY(JV!C6)),2)&amp;"                                                                                                                           "</f>
        <v>19000100                                                                                                                           </v>
      </c>
    </row>
    <row r="4" spans="1:14" ht="12.75">
      <c r="A4" s="16" t="s">
        <v>110</v>
      </c>
      <c r="B4" s="18" t="str">
        <f>LEFT(JV!$C$4&amp;"        ",8)&amp;"        "&amp;2</f>
        <v>                2</v>
      </c>
      <c r="C4" s="18" t="str">
        <f>LEFT((JV!$C$5&amp;" "),4)</f>
        <v> </v>
      </c>
      <c r="D4" s="18" t="str">
        <f>LEFT((JV!J13&amp;"        "),8)</f>
        <v>        </v>
      </c>
      <c r="E4" s="18" t="str">
        <f>RIGHT("000000000000"&amp;((JV!G13+JV!H13)*100),12)</f>
        <v>000000000000</v>
      </c>
      <c r="F4" s="18" t="str">
        <f>LEFT(JV!I13&amp;"                                   ",35)</f>
        <v>                                   </v>
      </c>
      <c r="G4" s="18" t="str">
        <f>IF(AND(JV!$C$5&lt;&gt;"CR05",JV!$C$5&lt;&gt;"BD01",JV!$C$5&lt;&gt;"E10",JV!$C$5&lt;&gt;"IVE"),(IF(JV!G13&gt;0,"D",IF(JV!H13&gt;0,"C"," "))&amp;LEFT(JV!$F$5&amp;"  ",2)&amp;JV!$F$6&amp;"      "),IF(AND(OR(JV!$C$5="CR05"),JV!G13&gt;0),"-",IF(AND(OR(JV!$C$5="CR05"),JV!H13&gt;0),"+",IF(AND(OR(JV!$C$5&lt;&gt;"E10",JV!$C$5&lt;&gt;"IVE"),JV!G13&gt;0),"+",IF(AND(OR(JV!$C$5&lt;&gt;"E10",JV!$C$5&lt;&gt;"IVE"),JV!H13&gt;0),"-",IF(AND(OR(JV!$C$5="BD01"),OR(JV!G13&gt;0,JV!H13&gt;0)),"+"," ")))))&amp;LEFT(JV!$F$5&amp;"  ",2)&amp;JV!$F$6&amp;"      ")</f>
        <v> 24C      </v>
      </c>
      <c r="H4" s="18" t="str">
        <f>LEFT(JV!A13&amp;"      ",6)</f>
        <v>      </v>
      </c>
      <c r="I4" s="18" t="str">
        <f>LEFT(JV!B13&amp;"      ",6)</f>
        <v>      </v>
      </c>
      <c r="J4" s="18" t="str">
        <f>LEFT(JV!C13&amp;"      ",6)</f>
        <v>      </v>
      </c>
      <c r="K4" s="18" t="str">
        <f>LEFT(JV!D13&amp;"      ",6)</f>
        <v>      </v>
      </c>
      <c r="L4" s="18" t="str">
        <f>LEFT(JV!E13&amp;"      ",6)</f>
        <v>      </v>
      </c>
      <c r="M4" s="18" t="str">
        <f>LEFT(JV!F13&amp;"      ",6)</f>
        <v>      </v>
      </c>
      <c r="N4" s="16" t="str">
        <f>LEFT(JV!M13&amp;"        ",8)&amp;LEFT(JV!N13&amp;"    ",4)&amp;LEFT(JV!O13&amp;"    ",4)&amp;LEFT(JV!P13&amp;" ",1)&amp;LEFT(JV!Q13&amp;"        ",8)&amp;LEFT(JV!R13&amp;" ",1)</f>
        <v>                          </v>
      </c>
    </row>
    <row r="5" spans="1:14" ht="12.75">
      <c r="A5" s="16" t="s">
        <v>111</v>
      </c>
      <c r="B5" s="18" t="str">
        <f>LEFT(JV!$C$4&amp;"        ",8)&amp;"        "&amp;2</f>
        <v>                2</v>
      </c>
      <c r="C5" s="18" t="str">
        <f>LEFT((JV!$C$5&amp;" "),4)</f>
        <v> </v>
      </c>
      <c r="D5" s="18" t="str">
        <f>LEFT((JV!J14&amp;"        "),8)</f>
        <v>        </v>
      </c>
      <c r="E5" s="18" t="str">
        <f>RIGHT("000000000000"&amp;((JV!G14+JV!H14)*100),12)</f>
        <v>000000000000</v>
      </c>
      <c r="F5" s="18" t="str">
        <f>LEFT(JV!I14&amp;"                                   ",35)</f>
        <v>                                   </v>
      </c>
      <c r="G5" s="18" t="str">
        <f>IF(AND(JV!$C$5&lt;&gt;"CR05",JV!$C$5&lt;&gt;"BD01",JV!$C$5&lt;&gt;"E10",JV!$C$5&lt;&gt;"IVE"),(IF(JV!G14&gt;0,"D",IF(JV!H14&gt;0,"C"," "))&amp;LEFT(JV!$F$5&amp;"  ",2)&amp;JV!$F$6&amp;"      "),IF(AND(OR(JV!$C$5="CR05"),JV!G14&gt;0),"-",IF(AND(OR(JV!$C$5="CR05"),JV!H14&gt;0),"+",IF(AND(OR(JV!$C$5&lt;&gt;"E10",JV!$C$5&lt;&gt;"IVE"),JV!G14&gt;0),"+",IF(AND(OR(JV!$C$5&lt;&gt;"E10",JV!$C$5&lt;&gt;"IVE"),JV!H14&gt;0),"-",IF(AND(OR(JV!$C$5="BD01"),OR(JV!G14&gt;0,JV!H14&gt;0)),"+"," ")))))&amp;LEFT(JV!$F$5&amp;"  ",2)&amp;JV!$F$6&amp;"      ")</f>
        <v> 24C      </v>
      </c>
      <c r="H5" s="18" t="str">
        <f>LEFT(JV!A14&amp;"      ",6)</f>
        <v>114000</v>
      </c>
      <c r="I5" s="18" t="str">
        <f>LEFT(JV!B14&amp;"      ",6)</f>
        <v>      </v>
      </c>
      <c r="J5" s="18" t="str">
        <f>LEFT(JV!C14&amp;"      ",6)</f>
        <v>      </v>
      </c>
      <c r="K5" s="18" t="str">
        <f>LEFT(JV!D14&amp;"      ",6)</f>
        <v>      </v>
      </c>
      <c r="L5" s="18" t="str">
        <f>LEFT(JV!E14&amp;"      ",6)</f>
        <v>      </v>
      </c>
      <c r="M5" s="18" t="str">
        <f>LEFT(JV!F14&amp;"      ",6)</f>
        <v>      </v>
      </c>
      <c r="N5" s="16" t="str">
        <f>LEFT(JV!M14&amp;"        ",8)&amp;LEFT(JV!N14&amp;"    ",4)&amp;LEFT(JV!O14&amp;"    ",4)&amp;LEFT(JV!P14&amp;" ",1)&amp;LEFT(JV!Q14&amp;"        ",8)&amp;LEFT(JV!R14&amp;" ",1)</f>
        <v>                          </v>
      </c>
    </row>
    <row r="6" spans="1:14" ht="12.75">
      <c r="A6" s="16" t="s">
        <v>112</v>
      </c>
      <c r="B6" s="18" t="str">
        <f>LEFT(JV!$C$4&amp;"        ",8)&amp;"        "&amp;2</f>
        <v>                2</v>
      </c>
      <c r="C6" s="18" t="str">
        <f>LEFT((JV!$C$5&amp;" "),4)</f>
        <v> </v>
      </c>
      <c r="D6" s="18" t="str">
        <f>LEFT((JV!J15&amp;"        "),8)</f>
        <v>        </v>
      </c>
      <c r="E6" s="18" t="str">
        <f>RIGHT("000000000000"&amp;((JV!G15+JV!H15)*100),12)</f>
        <v>000000000000</v>
      </c>
      <c r="F6" s="18" t="str">
        <f>LEFT(JV!I15&amp;"                                   ",35)</f>
        <v>                                   </v>
      </c>
      <c r="G6" s="18" t="str">
        <f>IF(AND(JV!$C$5&lt;&gt;"CR05",JV!$C$5&lt;&gt;"BD01",JV!$C$5&lt;&gt;"E10",JV!$C$5&lt;&gt;"IVE"),(IF(JV!G15&gt;0,"D",IF(JV!H15&gt;0,"C"," "))&amp;LEFT(JV!$F$5&amp;"  ",2)&amp;JV!$F$6&amp;"      "),IF(AND(OR(JV!$C$5="CR05"),JV!G15&gt;0),"-",IF(AND(OR(JV!$C$5="CR05"),JV!H15&gt;0),"+",IF(AND(OR(JV!$C$5&lt;&gt;"E10",JV!$C$5&lt;&gt;"IVE"),JV!G15&gt;0),"+",IF(AND(OR(JV!$C$5&lt;&gt;"E10",JV!$C$5&lt;&gt;"IVE"),JV!H15&gt;0),"-",IF(AND(OR(JV!$C$5="BD01"),OR(JV!G15&gt;0,JV!H15&gt;0)),"+"," ")))))&amp;LEFT(JV!$F$5&amp;"  ",2)&amp;JV!$F$6&amp;"      ")</f>
        <v> 24C      </v>
      </c>
      <c r="H6" s="18" t="str">
        <f>LEFT(JV!A15&amp;"      ",6)</f>
        <v>      </v>
      </c>
      <c r="I6" s="18" t="str">
        <f>LEFT(JV!B15&amp;"      ",6)</f>
        <v>      </v>
      </c>
      <c r="J6" s="18" t="str">
        <f>LEFT(JV!C15&amp;"      ",6)</f>
        <v>      </v>
      </c>
      <c r="K6" s="18" t="str">
        <f>LEFT(JV!D15&amp;"      ",6)</f>
        <v>      </v>
      </c>
      <c r="L6" s="18" t="str">
        <f>LEFT(JV!E15&amp;"      ",6)</f>
        <v>      </v>
      </c>
      <c r="M6" s="18" t="str">
        <f>LEFT(JV!F15&amp;"      ",6)</f>
        <v>      </v>
      </c>
      <c r="N6" s="16" t="str">
        <f>LEFT(JV!M15&amp;"        ",8)&amp;LEFT(JV!N15&amp;"    ",4)&amp;LEFT(JV!O15&amp;"    ",4)&amp;LEFT(JV!P15&amp;" ",1)&amp;LEFT(JV!Q15&amp;"        ",8)&amp;LEFT(JV!R15&amp;" ",1)</f>
        <v>                          </v>
      </c>
    </row>
    <row r="7" spans="1:14" ht="12.75">
      <c r="A7" s="16" t="s">
        <v>113</v>
      </c>
      <c r="B7" s="18" t="str">
        <f>LEFT(JV!$C$4&amp;"        ",8)&amp;"        "&amp;2</f>
        <v>                2</v>
      </c>
      <c r="C7" s="18" t="str">
        <f>LEFT((JV!$C$5&amp;" "),4)</f>
        <v> </v>
      </c>
      <c r="D7" s="18" t="str">
        <f>LEFT((JV!J16&amp;"        "),8)</f>
        <v>        </v>
      </c>
      <c r="E7" s="18" t="str">
        <f>RIGHT("000000000000"&amp;((JV!G16+JV!H16)*100),12)</f>
        <v>000000000000</v>
      </c>
      <c r="F7" s="18" t="str">
        <f>LEFT(JV!I16&amp;"                                   ",35)</f>
        <v>                                   </v>
      </c>
      <c r="G7" s="18" t="str">
        <f>IF(AND(JV!$C$5&lt;&gt;"CR05",JV!$C$5&lt;&gt;"BD01",JV!$C$5&lt;&gt;"E10",JV!$C$5&lt;&gt;"IVE"),(IF(JV!G16&gt;0,"D",IF(JV!H16&gt;0,"C"," "))&amp;LEFT(JV!$F$5&amp;"  ",2)&amp;JV!$F$6&amp;"      "),IF(AND(OR(JV!$C$5="CR05"),JV!G16&gt;0),"-",IF(AND(OR(JV!$C$5="CR05"),JV!H16&gt;0),"+",IF(AND(OR(JV!$C$5&lt;&gt;"E10",JV!$C$5&lt;&gt;"IVE"),JV!G16&gt;0),"+",IF(AND(OR(JV!$C$5&lt;&gt;"E10",JV!$C$5&lt;&gt;"IVE"),JV!H16&gt;0),"-",IF(AND(OR(JV!$C$5="BD01"),OR(JV!G16&gt;0,JV!H16&gt;0)),"+"," ")))))&amp;LEFT(JV!$F$5&amp;"  ",2)&amp;JV!$F$6&amp;"      ")</f>
        <v> 24C      </v>
      </c>
      <c r="H7" s="18" t="str">
        <f>LEFT(JV!A16&amp;"      ",6)</f>
        <v>      </v>
      </c>
      <c r="I7" s="18" t="str">
        <f>LEFT(JV!B16&amp;"      ",6)</f>
        <v>      </v>
      </c>
      <c r="J7" s="18" t="str">
        <f>LEFT(JV!C16&amp;"      ",6)</f>
        <v>      </v>
      </c>
      <c r="K7" s="18" t="str">
        <f>LEFT(JV!D16&amp;"      ",6)</f>
        <v>      </v>
      </c>
      <c r="L7" s="18" t="str">
        <f>LEFT(JV!E16&amp;"      ",6)</f>
        <v>      </v>
      </c>
      <c r="M7" s="18" t="str">
        <f>LEFT(JV!F16&amp;"      ",6)</f>
        <v>      </v>
      </c>
      <c r="N7" s="16" t="str">
        <f>LEFT(JV!M16&amp;"        ",8)&amp;LEFT(JV!N16&amp;"    ",4)&amp;LEFT(JV!O16&amp;"    ",4)&amp;LEFT(JV!P16&amp;" ",1)&amp;LEFT(JV!Q16&amp;"        ",8)&amp;LEFT(JV!R16&amp;" ",1)</f>
        <v>                          </v>
      </c>
    </row>
    <row r="8" spans="1:14" ht="12.75">
      <c r="A8" s="16" t="s">
        <v>114</v>
      </c>
      <c r="B8" s="18" t="str">
        <f>LEFT(JV!$C$4&amp;"        ",8)&amp;"        "&amp;2</f>
        <v>                2</v>
      </c>
      <c r="C8" s="18" t="str">
        <f>LEFT((JV!$C$5&amp;" "),4)</f>
        <v> </v>
      </c>
      <c r="D8" s="18" t="str">
        <f>LEFT((JV!J17&amp;"        "),8)</f>
        <v>        </v>
      </c>
      <c r="E8" s="18" t="str">
        <f>RIGHT("000000000000"&amp;((JV!G17+JV!H17)*100),12)</f>
        <v>000000000000</v>
      </c>
      <c r="F8" s="18" t="str">
        <f>LEFT(JV!I17&amp;"                                   ",35)</f>
        <v>                                   </v>
      </c>
      <c r="G8" s="18" t="str">
        <f>IF(AND(JV!$C$5&lt;&gt;"CR05",JV!$C$5&lt;&gt;"BD01",JV!$C$5&lt;&gt;"E10",JV!$C$5&lt;&gt;"IVE"),(IF(JV!G17&gt;0,"D",IF(JV!H17&gt;0,"C"," "))&amp;LEFT(JV!$F$5&amp;"  ",2)&amp;JV!$F$6&amp;"      "),IF(AND(OR(JV!$C$5="CR05"),JV!G17&gt;0),"-",IF(AND(OR(JV!$C$5="CR05"),JV!H17&gt;0),"+",IF(AND(OR(JV!$C$5&lt;&gt;"E10",JV!$C$5&lt;&gt;"IVE"),JV!G17&gt;0),"+",IF(AND(OR(JV!$C$5&lt;&gt;"E10",JV!$C$5&lt;&gt;"IVE"),JV!H17&gt;0),"-",IF(AND(OR(JV!$C$5="BD01"),OR(JV!G17&gt;0,JV!H17&gt;0)),"+"," ")))))&amp;LEFT(JV!$F$5&amp;"  ",2)&amp;JV!$F$6&amp;"      ")</f>
        <v> 24C      </v>
      </c>
      <c r="H8" s="18" t="str">
        <f>LEFT(JV!A17&amp;"      ",6)</f>
        <v>      </v>
      </c>
      <c r="I8" s="18" t="str">
        <f>LEFT(JV!B17&amp;"      ",6)</f>
        <v>      </v>
      </c>
      <c r="J8" s="18" t="str">
        <f>LEFT(JV!C17&amp;"      ",6)</f>
        <v>      </v>
      </c>
      <c r="K8" s="18" t="str">
        <f>LEFT(JV!D17&amp;"      ",6)</f>
        <v>      </v>
      </c>
      <c r="L8" s="18" t="str">
        <f>LEFT(JV!E17&amp;"      ",6)</f>
        <v>      </v>
      </c>
      <c r="M8" s="18" t="str">
        <f>LEFT(JV!F17&amp;"      ",6)</f>
        <v>      </v>
      </c>
      <c r="N8" s="16" t="str">
        <f>LEFT(JV!M17&amp;"        ",8)&amp;LEFT(JV!N17&amp;"    ",4)&amp;LEFT(JV!O17&amp;"    ",4)&amp;LEFT(JV!P17&amp;" ",1)&amp;LEFT(JV!Q17&amp;"        ",8)&amp;LEFT(JV!R17&amp;" ",1)</f>
        <v>                          </v>
      </c>
    </row>
    <row r="9" spans="1:14" ht="12.75">
      <c r="A9" s="16" t="s">
        <v>115</v>
      </c>
      <c r="B9" s="18" t="str">
        <f>LEFT(JV!$C$4&amp;"        ",8)&amp;"        "&amp;2</f>
        <v>                2</v>
      </c>
      <c r="C9" s="18" t="str">
        <f>LEFT((JV!$C$5&amp;" "),4)</f>
        <v> </v>
      </c>
      <c r="D9" s="18" t="str">
        <f>LEFT((JV!J18&amp;"        "),8)</f>
        <v>        </v>
      </c>
      <c r="E9" s="18" t="str">
        <f>RIGHT("000000000000"&amp;((JV!G18+JV!H18)*100),12)</f>
        <v>000000000000</v>
      </c>
      <c r="F9" s="18" t="str">
        <f>LEFT(JV!I18&amp;"                                   ",35)</f>
        <v>                                   </v>
      </c>
      <c r="G9" s="18" t="str">
        <f>IF(AND(JV!$C$5&lt;&gt;"CR05",JV!$C$5&lt;&gt;"BD01",JV!$C$5&lt;&gt;"E10",JV!$C$5&lt;&gt;"IVE"),(IF(JV!G18&gt;0,"D",IF(JV!H18&gt;0,"C"," "))&amp;LEFT(JV!$F$5&amp;"  ",2)&amp;JV!$F$6&amp;"      "),IF(AND(OR(JV!$C$5="CR05"),JV!G18&gt;0),"-",IF(AND(OR(JV!$C$5="CR05"),JV!H18&gt;0),"+",IF(AND(OR(JV!$C$5&lt;&gt;"E10",JV!$C$5&lt;&gt;"IVE"),JV!G18&gt;0),"+",IF(AND(OR(JV!$C$5&lt;&gt;"E10",JV!$C$5&lt;&gt;"IVE"),JV!H18&gt;0),"-",IF(AND(OR(JV!$C$5="BD01"),OR(JV!G18&gt;0,JV!H18&gt;0)),"+"," ")))))&amp;LEFT(JV!$F$5&amp;"  ",2)&amp;JV!$F$6&amp;"      ")</f>
        <v> 24C      </v>
      </c>
      <c r="H9" s="18" t="str">
        <f>LEFT(JV!A18&amp;"      ",6)</f>
        <v>      </v>
      </c>
      <c r="I9" s="18" t="str">
        <f>LEFT(JV!B18&amp;"      ",6)</f>
        <v>      </v>
      </c>
      <c r="J9" s="18" t="str">
        <f>LEFT(JV!C18&amp;"      ",6)</f>
        <v>      </v>
      </c>
      <c r="K9" s="18" t="str">
        <f>LEFT(JV!D18&amp;"      ",6)</f>
        <v>      </v>
      </c>
      <c r="L9" s="18" t="str">
        <f>LEFT(JV!E18&amp;"      ",6)</f>
        <v>      </v>
      </c>
      <c r="M9" s="18" t="str">
        <f>LEFT(JV!F18&amp;"      ",6)</f>
        <v>      </v>
      </c>
      <c r="N9" s="16" t="str">
        <f>LEFT(JV!M18&amp;"        ",8)&amp;LEFT(JV!N18&amp;"    ",4)&amp;LEFT(JV!O18&amp;"    ",4)&amp;LEFT(JV!P18&amp;" ",1)&amp;LEFT(JV!Q18&amp;"        ",8)&amp;LEFT(JV!R18&amp;" ",1)</f>
        <v>                          </v>
      </c>
    </row>
    <row r="10" spans="1:14" ht="12.75">
      <c r="A10" s="16" t="s">
        <v>116</v>
      </c>
      <c r="B10" s="18" t="str">
        <f>LEFT(JV!$C$4&amp;"        ",8)&amp;"        "&amp;2</f>
        <v>                2</v>
      </c>
      <c r="C10" s="18" t="str">
        <f>LEFT((JV!$C$5&amp;" "),4)</f>
        <v> </v>
      </c>
      <c r="D10" s="18" t="str">
        <f>LEFT((JV!J19&amp;"        "),8)</f>
        <v>        </v>
      </c>
      <c r="E10" s="18" t="str">
        <f>RIGHT("000000000000"&amp;((JV!G19+JV!H19)*100),12)</f>
        <v>000000000000</v>
      </c>
      <c r="F10" s="18" t="str">
        <f>LEFT(JV!I19&amp;"                                   ",35)</f>
        <v>                                   </v>
      </c>
      <c r="G10" s="18" t="str">
        <f>IF(AND(JV!$C$5&lt;&gt;"CR05",JV!$C$5&lt;&gt;"BD01",JV!$C$5&lt;&gt;"E10",JV!$C$5&lt;&gt;"IVE"),(IF(JV!G19&gt;0,"D",IF(JV!H19&gt;0,"C"," "))&amp;LEFT(JV!$F$5&amp;"  ",2)&amp;JV!$F$6&amp;"      "),IF(AND(OR(JV!$C$5="CR05"),JV!G19&gt;0),"-",IF(AND(OR(JV!$C$5="CR05"),JV!H19&gt;0),"+",IF(AND(OR(JV!$C$5&lt;&gt;"E10",JV!$C$5&lt;&gt;"IVE"),JV!G19&gt;0),"+",IF(AND(OR(JV!$C$5&lt;&gt;"E10",JV!$C$5&lt;&gt;"IVE"),JV!H19&gt;0),"-",IF(AND(OR(JV!$C$5="BD01"),OR(JV!G19&gt;0,JV!H19&gt;0)),"+"," ")))))&amp;LEFT(JV!$F$5&amp;"  ",2)&amp;JV!$F$6&amp;"      ")</f>
        <v> 24C      </v>
      </c>
      <c r="H10" s="18" t="str">
        <f>LEFT(JV!A19&amp;"      ",6)</f>
        <v>      </v>
      </c>
      <c r="I10" s="18" t="str">
        <f>LEFT(JV!B19&amp;"      ",6)</f>
        <v>      </v>
      </c>
      <c r="J10" s="18" t="str">
        <f>LEFT(JV!C19&amp;"      ",6)</f>
        <v>      </v>
      </c>
      <c r="K10" s="18" t="str">
        <f>LEFT(JV!D19&amp;"      ",6)</f>
        <v>      </v>
      </c>
      <c r="L10" s="18" t="str">
        <f>LEFT(JV!E19&amp;"      ",6)</f>
        <v>      </v>
      </c>
      <c r="M10" s="18" t="str">
        <f>LEFT(JV!F19&amp;"      ",6)</f>
        <v>      </v>
      </c>
      <c r="N10" s="16" t="str">
        <f>LEFT(JV!M19&amp;"        ",8)&amp;LEFT(JV!N19&amp;"    ",4)&amp;LEFT(JV!O19&amp;"    ",4)&amp;LEFT(JV!P19&amp;" ",1)&amp;LEFT(JV!Q19&amp;"        ",8)&amp;LEFT(JV!R19&amp;" ",1)</f>
        <v>                          </v>
      </c>
    </row>
    <row r="11" spans="1:14" ht="12.75">
      <c r="A11" s="16" t="s">
        <v>117</v>
      </c>
      <c r="B11" s="18" t="str">
        <f>LEFT(JV!$C$4&amp;"        ",8)&amp;"        "&amp;2</f>
        <v>                2</v>
      </c>
      <c r="C11" s="18" t="str">
        <f>LEFT((JV!$C$5&amp;" "),4)</f>
        <v> </v>
      </c>
      <c r="D11" s="18" t="str">
        <f>LEFT((JV!J20&amp;"        "),8)</f>
        <v>        </v>
      </c>
      <c r="E11" s="18" t="str">
        <f>RIGHT("000000000000"&amp;((JV!G20+JV!H20)*100),12)</f>
        <v>000000000000</v>
      </c>
      <c r="F11" s="18" t="str">
        <f>LEFT(JV!I20&amp;"                                   ",35)</f>
        <v>                                   </v>
      </c>
      <c r="G11" s="18" t="str">
        <f>IF(AND(JV!$C$5&lt;&gt;"CR05",JV!$C$5&lt;&gt;"BD01",JV!$C$5&lt;&gt;"E10",JV!$C$5&lt;&gt;"IVE"),(IF(JV!G20&gt;0,"D",IF(JV!H20&gt;0,"C"," "))&amp;LEFT(JV!$F$5&amp;"  ",2)&amp;JV!$F$6&amp;"      "),IF(AND(OR(JV!$C$5="CR05"),JV!G20&gt;0),"-",IF(AND(OR(JV!$C$5="CR05"),JV!H20&gt;0),"+",IF(AND(OR(JV!$C$5&lt;&gt;"E10",JV!$C$5&lt;&gt;"IVE"),JV!G20&gt;0),"+",IF(AND(OR(JV!$C$5&lt;&gt;"E10",JV!$C$5&lt;&gt;"IVE"),JV!H20&gt;0),"-",IF(AND(OR(JV!$C$5="BD01"),OR(JV!G20&gt;0,JV!H20&gt;0)),"+"," ")))))&amp;LEFT(JV!$F$5&amp;"  ",2)&amp;JV!$F$6&amp;"      ")</f>
        <v> 24C      </v>
      </c>
      <c r="H11" s="18" t="str">
        <f>LEFT(JV!A20&amp;"      ",6)</f>
        <v>      </v>
      </c>
      <c r="I11" s="18" t="str">
        <f>LEFT(JV!B20&amp;"      ",6)</f>
        <v>      </v>
      </c>
      <c r="J11" s="18" t="str">
        <f>LEFT(JV!C20&amp;"      ",6)</f>
        <v>      </v>
      </c>
      <c r="K11" s="18" t="str">
        <f>LEFT(JV!D20&amp;"      ",6)</f>
        <v>      </v>
      </c>
      <c r="L11" s="18" t="str">
        <f>LEFT(JV!E20&amp;"      ",6)</f>
        <v>      </v>
      </c>
      <c r="M11" s="18" t="str">
        <f>LEFT(JV!F20&amp;"      ",6)</f>
        <v>      </v>
      </c>
      <c r="N11" s="16" t="str">
        <f>LEFT(JV!M20&amp;"        ",8)&amp;LEFT(JV!N20&amp;"    ",4)&amp;LEFT(JV!O20&amp;"    ",4)&amp;LEFT(JV!P20&amp;" ",1)&amp;LEFT(JV!Q20&amp;"        ",8)&amp;LEFT(JV!R20&amp;" ",1)</f>
        <v>                          </v>
      </c>
    </row>
    <row r="12" spans="1:14" ht="12.75">
      <c r="A12" s="16" t="s">
        <v>118</v>
      </c>
      <c r="B12" s="18" t="str">
        <f>LEFT(JV!$C$4&amp;"        ",8)&amp;"        "&amp;2</f>
        <v>                2</v>
      </c>
      <c r="C12" s="18" t="str">
        <f>LEFT((JV!$C$5&amp;" "),4)</f>
        <v> </v>
      </c>
      <c r="D12" s="18" t="str">
        <f>LEFT((JV!J21&amp;"        "),8)</f>
        <v>        </v>
      </c>
      <c r="E12" s="18" t="str">
        <f>RIGHT("000000000000"&amp;((JV!G21+JV!H21)*100),12)</f>
        <v>000000000000</v>
      </c>
      <c r="F12" s="18" t="str">
        <f>LEFT(JV!I21&amp;"                                   ",35)</f>
        <v>                                   </v>
      </c>
      <c r="G12" s="18" t="str">
        <f>IF(AND(JV!$C$5&lt;&gt;"CR05",JV!$C$5&lt;&gt;"BD01",JV!$C$5&lt;&gt;"E10",JV!$C$5&lt;&gt;"IVE"),(IF(JV!G21&gt;0,"D",IF(JV!H21&gt;0,"C"," "))&amp;LEFT(JV!$F$5&amp;"  ",2)&amp;JV!$F$6&amp;"      "),IF(AND(OR(JV!$C$5="CR05"),JV!G21&gt;0),"-",IF(AND(OR(JV!$C$5="CR05"),JV!H21&gt;0),"+",IF(AND(OR(JV!$C$5&lt;&gt;"E10",JV!$C$5&lt;&gt;"IVE"),JV!G21&gt;0),"+",IF(AND(OR(JV!$C$5&lt;&gt;"E10",JV!$C$5&lt;&gt;"IVE"),JV!H21&gt;0),"-",IF(AND(OR(JV!$C$5="BD01"),OR(JV!G21&gt;0,JV!H21&gt;0)),"+"," ")))))&amp;LEFT(JV!$F$5&amp;"  ",2)&amp;JV!$F$6&amp;"      ")</f>
        <v> 24C      </v>
      </c>
      <c r="H12" s="18" t="str">
        <f>LEFT(JV!A21&amp;"      ",6)</f>
        <v>      </v>
      </c>
      <c r="I12" s="18" t="str">
        <f>LEFT(JV!B21&amp;"      ",6)</f>
        <v>      </v>
      </c>
      <c r="J12" s="18" t="str">
        <f>LEFT(JV!C21&amp;"      ",6)</f>
        <v>      </v>
      </c>
      <c r="K12" s="18" t="str">
        <f>LEFT(JV!D21&amp;"      ",6)</f>
        <v>      </v>
      </c>
      <c r="L12" s="18" t="str">
        <f>LEFT(JV!E21&amp;"      ",6)</f>
        <v>      </v>
      </c>
      <c r="M12" s="18" t="str">
        <f>LEFT(JV!F21&amp;"      ",6)</f>
        <v>      </v>
      </c>
      <c r="N12" s="16" t="str">
        <f>LEFT(JV!M21&amp;"        ",8)&amp;LEFT(JV!N21&amp;"    ",4)&amp;LEFT(JV!O21&amp;"    ",4)&amp;LEFT(JV!P21&amp;" ",1)&amp;LEFT(JV!Q21&amp;"        ",8)&amp;LEFT(JV!R21&amp;" ",1)</f>
        <v>                          </v>
      </c>
    </row>
    <row r="13" spans="1:14" ht="12.75">
      <c r="A13" s="16" t="s">
        <v>119</v>
      </c>
      <c r="B13" s="18" t="str">
        <f>LEFT(JV!$C$4&amp;"        ",8)&amp;"        "&amp;2</f>
        <v>                2</v>
      </c>
      <c r="C13" s="18" t="str">
        <f>LEFT((JV!$C$5&amp;" "),4)</f>
        <v> </v>
      </c>
      <c r="D13" s="18" t="str">
        <f>LEFT((JV!J22&amp;"        "),8)</f>
        <v>        </v>
      </c>
      <c r="E13" s="18" t="str">
        <f>RIGHT("000000000000"&amp;((JV!G22+JV!H22)*100),12)</f>
        <v>000000000000</v>
      </c>
      <c r="F13" s="18" t="str">
        <f>LEFT(JV!I22&amp;"                                   ",35)</f>
        <v>                                   </v>
      </c>
      <c r="G13" s="18" t="str">
        <f>IF(AND(JV!$C$5&lt;&gt;"CR05",JV!$C$5&lt;&gt;"BD01",JV!$C$5&lt;&gt;"E10",JV!$C$5&lt;&gt;"IVE"),(IF(JV!G22&gt;0,"D",IF(JV!H22&gt;0,"C"," "))&amp;LEFT(JV!$F$5&amp;"  ",2)&amp;JV!$F$6&amp;"      "),IF(AND(OR(JV!$C$5="CR05"),JV!G22&gt;0),"-",IF(AND(OR(JV!$C$5="CR05"),JV!H22&gt;0),"+",IF(AND(OR(JV!$C$5&lt;&gt;"E10",JV!$C$5&lt;&gt;"IVE"),JV!G22&gt;0),"+",IF(AND(OR(JV!$C$5&lt;&gt;"E10",JV!$C$5&lt;&gt;"IVE"),JV!H22&gt;0),"-",IF(AND(OR(JV!$C$5="BD01"),OR(JV!G22&gt;0,JV!H22&gt;0)),"+"," ")))))&amp;LEFT(JV!$F$5&amp;"  ",2)&amp;JV!$F$6&amp;"      ")</f>
        <v> 24C      </v>
      </c>
      <c r="H13" s="18" t="str">
        <f>LEFT(JV!A22&amp;"      ",6)</f>
        <v>      </v>
      </c>
      <c r="I13" s="18" t="str">
        <f>LEFT(JV!B22&amp;"      ",6)</f>
        <v>      </v>
      </c>
      <c r="J13" s="18" t="str">
        <f>LEFT(JV!C22&amp;"      ",6)</f>
        <v>      </v>
      </c>
      <c r="K13" s="18" t="str">
        <f>LEFT(JV!D22&amp;"      ",6)</f>
        <v>      </v>
      </c>
      <c r="L13" s="18" t="str">
        <f>LEFT(JV!E22&amp;"      ",6)</f>
        <v>      </v>
      </c>
      <c r="M13" s="18" t="str">
        <f>LEFT(JV!F22&amp;"      ",6)</f>
        <v>      </v>
      </c>
      <c r="N13" s="16" t="str">
        <f>LEFT(JV!M22&amp;"        ",8)&amp;LEFT(JV!N22&amp;"    ",4)&amp;LEFT(JV!O22&amp;"    ",4)&amp;LEFT(JV!P22&amp;" ",1)&amp;LEFT(JV!Q22&amp;"        ",8)&amp;LEFT(JV!R22&amp;" ",1)</f>
        <v>                          </v>
      </c>
    </row>
    <row r="14" spans="1:14" ht="12.75">
      <c r="A14" s="16" t="s">
        <v>120</v>
      </c>
      <c r="B14" s="18" t="str">
        <f>LEFT(JV!$C$4&amp;"        ",8)&amp;"        "&amp;2</f>
        <v>                2</v>
      </c>
      <c r="C14" s="18" t="str">
        <f>LEFT((JV!$C$5&amp;" "),4)</f>
        <v> </v>
      </c>
      <c r="D14" s="18" t="str">
        <f>LEFT((JV!J23&amp;"        "),8)</f>
        <v>        </v>
      </c>
      <c r="E14" s="18" t="str">
        <f>RIGHT("000000000000"&amp;((JV!G23+JV!H23)*100),12)</f>
        <v>000000000000</v>
      </c>
      <c r="F14" s="18" t="str">
        <f>LEFT(JV!I23&amp;"                                   ",35)</f>
        <v>                                   </v>
      </c>
      <c r="G14" s="18" t="str">
        <f>IF(AND(JV!$C$5&lt;&gt;"CR05",JV!$C$5&lt;&gt;"BD01",JV!$C$5&lt;&gt;"E10",JV!$C$5&lt;&gt;"IVE"),(IF(JV!G23&gt;0,"D",IF(JV!H23&gt;0,"C"," "))&amp;LEFT(JV!$F$5&amp;"  ",2)&amp;JV!$F$6&amp;"      "),IF(AND(OR(JV!$C$5="CR05"),JV!G23&gt;0),"-",IF(AND(OR(JV!$C$5="CR05"),JV!H23&gt;0),"+",IF(AND(OR(JV!$C$5&lt;&gt;"E10",JV!$C$5&lt;&gt;"IVE"),JV!G23&gt;0),"+",IF(AND(OR(JV!$C$5&lt;&gt;"E10",JV!$C$5&lt;&gt;"IVE"),JV!H23&gt;0),"-",IF(AND(OR(JV!$C$5="BD01"),OR(JV!G23&gt;0,JV!H23&gt;0)),"+"," ")))))&amp;LEFT(JV!$F$5&amp;"  ",2)&amp;JV!$F$6&amp;"      ")</f>
        <v> 24C      </v>
      </c>
      <c r="H14" s="18" t="str">
        <f>LEFT(JV!A23&amp;"      ",6)</f>
        <v>      </v>
      </c>
      <c r="I14" s="18" t="str">
        <f>LEFT(JV!B23&amp;"      ",6)</f>
        <v>      </v>
      </c>
      <c r="J14" s="18" t="str">
        <f>LEFT(JV!C23&amp;"      ",6)</f>
        <v>      </v>
      </c>
      <c r="K14" s="18" t="str">
        <f>LEFT(JV!D23&amp;"      ",6)</f>
        <v>      </v>
      </c>
      <c r="L14" s="18" t="str">
        <f>LEFT(JV!E23&amp;"      ",6)</f>
        <v>      </v>
      </c>
      <c r="M14" s="18" t="str">
        <f>LEFT(JV!F23&amp;"      ",6)</f>
        <v>      </v>
      </c>
      <c r="N14" s="16" t="str">
        <f>LEFT(JV!M23&amp;"        ",8)&amp;LEFT(JV!N23&amp;"    ",4)&amp;LEFT(JV!O23&amp;"    ",4)&amp;LEFT(JV!P23&amp;" ",1)&amp;LEFT(JV!Q23&amp;"        ",8)&amp;LEFT(JV!R23&amp;" ",1)</f>
        <v>                          </v>
      </c>
    </row>
    <row r="15" spans="1:14" ht="12.75">
      <c r="A15" s="16" t="s">
        <v>121</v>
      </c>
      <c r="B15" s="18" t="str">
        <f>LEFT(JV!$C$4&amp;"        ",8)&amp;"        "&amp;2</f>
        <v>                2</v>
      </c>
      <c r="C15" s="18" t="str">
        <f>LEFT((JV!$C$5&amp;" "),4)</f>
        <v> </v>
      </c>
      <c r="D15" s="18" t="str">
        <f>LEFT((JV!J24&amp;"        "),8)</f>
        <v>        </v>
      </c>
      <c r="E15" s="18" t="str">
        <f>RIGHT("000000000000"&amp;((JV!G24+JV!H24)*100),12)</f>
        <v>000000000000</v>
      </c>
      <c r="F15" s="18" t="str">
        <f>LEFT(JV!I24&amp;"                                   ",35)</f>
        <v>                                   </v>
      </c>
      <c r="G15" s="18" t="str">
        <f>IF(AND(JV!$C$5&lt;&gt;"CR05",JV!$C$5&lt;&gt;"BD01",JV!$C$5&lt;&gt;"E10",JV!$C$5&lt;&gt;"IVE"),(IF(JV!G24&gt;0,"D",IF(JV!H24&gt;0,"C"," "))&amp;LEFT(JV!$F$5&amp;"  ",2)&amp;JV!$F$6&amp;"      "),IF(AND(OR(JV!$C$5="CR05"),JV!G24&gt;0),"-",IF(AND(OR(JV!$C$5="CR05"),JV!H24&gt;0),"+",IF(AND(OR(JV!$C$5&lt;&gt;"E10",JV!$C$5&lt;&gt;"IVE"),JV!G24&gt;0),"+",IF(AND(OR(JV!$C$5&lt;&gt;"E10",JV!$C$5&lt;&gt;"IVE"),JV!H24&gt;0),"-",IF(AND(OR(JV!$C$5="BD01"),OR(JV!G24&gt;0,JV!H24&gt;0)),"+"," ")))))&amp;LEFT(JV!$F$5&amp;"  ",2)&amp;JV!$F$6&amp;"      ")</f>
        <v> 24C      </v>
      </c>
      <c r="H15" s="18" t="str">
        <f>LEFT(JV!A24&amp;"      ",6)</f>
        <v>      </v>
      </c>
      <c r="I15" s="18" t="str">
        <f>LEFT(JV!B24&amp;"      ",6)</f>
        <v>      </v>
      </c>
      <c r="J15" s="18" t="str">
        <f>LEFT(JV!C24&amp;"      ",6)</f>
        <v>      </v>
      </c>
      <c r="K15" s="18" t="str">
        <f>LEFT(JV!D24&amp;"      ",6)</f>
        <v>      </v>
      </c>
      <c r="L15" s="18" t="str">
        <f>LEFT(JV!E24&amp;"      ",6)</f>
        <v>      </v>
      </c>
      <c r="M15" s="18" t="str">
        <f>LEFT(JV!F24&amp;"      ",6)</f>
        <v>      </v>
      </c>
      <c r="N15" s="16" t="str">
        <f>LEFT(JV!M24&amp;"        ",8)&amp;LEFT(JV!N24&amp;"    ",4)&amp;LEFT(JV!O24&amp;"    ",4)&amp;LEFT(JV!P24&amp;" ",1)&amp;LEFT(JV!Q24&amp;"        ",8)&amp;LEFT(JV!R24&amp;" ",1)</f>
        <v>                          </v>
      </c>
    </row>
    <row r="16" spans="1:14" ht="12.75">
      <c r="A16" s="16" t="s">
        <v>122</v>
      </c>
      <c r="B16" s="18" t="str">
        <f>LEFT(JV!$C$4&amp;"        ",8)&amp;"        "&amp;2</f>
        <v>                2</v>
      </c>
      <c r="C16" s="18" t="str">
        <f>LEFT((JV!$C$5&amp;" "),4)</f>
        <v> </v>
      </c>
      <c r="D16" s="18" t="str">
        <f>LEFT((JV!J25&amp;"        "),8)</f>
        <v>        </v>
      </c>
      <c r="E16" s="18" t="str">
        <f>RIGHT("000000000000"&amp;((JV!G25+JV!H25)*100),12)</f>
        <v>000000000000</v>
      </c>
      <c r="F16" s="18" t="str">
        <f>LEFT(JV!I25&amp;"                                   ",35)</f>
        <v>                                   </v>
      </c>
      <c r="G16" s="18" t="str">
        <f>IF(AND(JV!$C$5&lt;&gt;"CR05",JV!$C$5&lt;&gt;"BD01",JV!$C$5&lt;&gt;"E10",JV!$C$5&lt;&gt;"IVE"),(IF(JV!G25&gt;0,"D",IF(JV!H25&gt;0,"C"," "))&amp;LEFT(JV!$F$5&amp;"  ",2)&amp;JV!$F$6&amp;"      "),IF(AND(OR(JV!$C$5="CR05"),JV!G25&gt;0),"-",IF(AND(OR(JV!$C$5="CR05"),JV!H25&gt;0),"+",IF(AND(OR(JV!$C$5&lt;&gt;"E10",JV!$C$5&lt;&gt;"IVE"),JV!G25&gt;0),"+",IF(AND(OR(JV!$C$5&lt;&gt;"E10",JV!$C$5&lt;&gt;"IVE"),JV!H25&gt;0),"-",IF(AND(OR(JV!$C$5="BD01"),OR(JV!G25&gt;0,JV!H25&gt;0)),"+"," ")))))&amp;LEFT(JV!$F$5&amp;"  ",2)&amp;JV!$F$6&amp;"      ")</f>
        <v> 24C      </v>
      </c>
      <c r="H16" s="18" t="str">
        <f>LEFT(JV!A25&amp;"      ",6)</f>
        <v>      </v>
      </c>
      <c r="I16" s="18" t="str">
        <f>LEFT(JV!B25&amp;"      ",6)</f>
        <v>      </v>
      </c>
      <c r="J16" s="18" t="str">
        <f>LEFT(JV!C25&amp;"      ",6)</f>
        <v>      </v>
      </c>
      <c r="K16" s="18" t="str">
        <f>LEFT(JV!D25&amp;"      ",6)</f>
        <v>      </v>
      </c>
      <c r="L16" s="18" t="str">
        <f>LEFT(JV!E25&amp;"      ",6)</f>
        <v>      </v>
      </c>
      <c r="M16" s="18" t="str">
        <f>LEFT(JV!F25&amp;"      ",6)</f>
        <v>      </v>
      </c>
      <c r="N16" s="16" t="str">
        <f>LEFT(JV!M25&amp;"        ",8)&amp;LEFT(JV!N25&amp;"    ",4)&amp;LEFT(JV!O25&amp;"    ",4)&amp;LEFT(JV!P25&amp;" ",1)&amp;LEFT(JV!Q25&amp;"        ",8)&amp;LEFT(JV!R25&amp;" ",1)</f>
        <v>                          </v>
      </c>
    </row>
    <row r="17" spans="1:14" ht="12.75">
      <c r="A17" s="16" t="s">
        <v>123</v>
      </c>
      <c r="B17" s="18" t="str">
        <f>LEFT(JV!$C$4&amp;"        ",8)&amp;"        "&amp;2</f>
        <v>                2</v>
      </c>
      <c r="C17" s="18" t="str">
        <f>LEFT((JV!$C$5&amp;" "),4)</f>
        <v> </v>
      </c>
      <c r="D17" s="18" t="str">
        <f>LEFT((JV!J26&amp;"        "),8)</f>
        <v>        </v>
      </c>
      <c r="E17" s="18" t="str">
        <f>RIGHT("000000000000"&amp;((JV!G26+JV!H26)*100),12)</f>
        <v>000000000000</v>
      </c>
      <c r="F17" s="18" t="str">
        <f>LEFT(JV!I26&amp;"                                   ",35)</f>
        <v>                                   </v>
      </c>
      <c r="G17" s="18" t="str">
        <f>IF(AND(JV!$C$5&lt;&gt;"CR05",JV!$C$5&lt;&gt;"BD01",JV!$C$5&lt;&gt;"E10",JV!$C$5&lt;&gt;"IVE"),(IF(JV!G26&gt;0,"D",IF(JV!H26&gt;0,"C"," "))&amp;LEFT(JV!$F$5&amp;"  ",2)&amp;JV!$F$6&amp;"      "),IF(AND(OR(JV!$C$5="CR05"),JV!G26&gt;0),"-",IF(AND(OR(JV!$C$5="CR05"),JV!H26&gt;0),"+",IF(AND(OR(JV!$C$5&lt;&gt;"E10",JV!$C$5&lt;&gt;"IVE"),JV!G26&gt;0),"+",IF(AND(OR(JV!$C$5&lt;&gt;"E10",JV!$C$5&lt;&gt;"IVE"),JV!H26&gt;0),"-",IF(AND(OR(JV!$C$5="BD01"),OR(JV!G26&gt;0,JV!H26&gt;0)),"+"," ")))))&amp;LEFT(JV!$F$5&amp;"  ",2)&amp;JV!$F$6&amp;"      ")</f>
        <v> 24C      </v>
      </c>
      <c r="H17" s="18" t="str">
        <f>LEFT(JV!A26&amp;"      ",6)</f>
        <v>      </v>
      </c>
      <c r="I17" s="18" t="str">
        <f>LEFT(JV!B26&amp;"      ",6)</f>
        <v>      </v>
      </c>
      <c r="J17" s="18" t="str">
        <f>LEFT(JV!C26&amp;"      ",6)</f>
        <v>      </v>
      </c>
      <c r="K17" s="18" t="str">
        <f>LEFT(JV!D26&amp;"      ",6)</f>
        <v>      </v>
      </c>
      <c r="L17" s="18" t="str">
        <f>LEFT(JV!E26&amp;"      ",6)</f>
        <v>      </v>
      </c>
      <c r="M17" s="18" t="str">
        <f>LEFT(JV!F26&amp;"      ",6)</f>
        <v>      </v>
      </c>
      <c r="N17" s="16" t="str">
        <f>LEFT(JV!M26&amp;"        ",8)&amp;LEFT(JV!N26&amp;"    ",4)&amp;LEFT(JV!O26&amp;"    ",4)&amp;LEFT(JV!P26&amp;" ",1)&amp;LEFT(JV!Q26&amp;"        ",8)&amp;LEFT(JV!R26&amp;" ",1)</f>
        <v>                          </v>
      </c>
    </row>
    <row r="18" spans="1:14" ht="12.75">
      <c r="A18" s="16" t="s">
        <v>124</v>
      </c>
      <c r="B18" s="18" t="str">
        <f>LEFT(JV!$C$4&amp;"        ",8)&amp;"        "&amp;2</f>
        <v>                2</v>
      </c>
      <c r="C18" s="18" t="str">
        <f>LEFT((JV!$C$5&amp;" "),4)</f>
        <v> </v>
      </c>
      <c r="D18" s="18" t="str">
        <f>LEFT((JV!J27&amp;"        "),8)</f>
        <v>        </v>
      </c>
      <c r="E18" s="18" t="str">
        <f>RIGHT("000000000000"&amp;((JV!G27+JV!H27)*100),12)</f>
        <v>000000000000</v>
      </c>
      <c r="F18" s="18" t="str">
        <f>LEFT(JV!I27&amp;"                                   ",35)</f>
        <v>                                   </v>
      </c>
      <c r="G18" s="18" t="str">
        <f>IF(AND(JV!$C$5&lt;&gt;"CR05",JV!$C$5&lt;&gt;"BD01",JV!$C$5&lt;&gt;"E10",JV!$C$5&lt;&gt;"IVE"),(IF(JV!G27&gt;0,"D",IF(JV!H27&gt;0,"C"," "))&amp;LEFT(JV!$F$5&amp;"  ",2)&amp;JV!$F$6&amp;"      "),IF(AND(OR(JV!$C$5="CR05"),JV!G27&gt;0),"-",IF(AND(OR(JV!$C$5="CR05"),JV!H27&gt;0),"+",IF(AND(OR(JV!$C$5&lt;&gt;"E10",JV!$C$5&lt;&gt;"IVE"),JV!G27&gt;0),"+",IF(AND(OR(JV!$C$5&lt;&gt;"E10",JV!$C$5&lt;&gt;"IVE"),JV!H27&gt;0),"-",IF(AND(OR(JV!$C$5="BD01"),OR(JV!G27&gt;0,JV!H27&gt;0)),"+"," ")))))&amp;LEFT(JV!$F$5&amp;"  ",2)&amp;JV!$F$6&amp;"      ")</f>
        <v> 24C      </v>
      </c>
      <c r="H18" s="18" t="str">
        <f>LEFT(JV!A27&amp;"      ",6)</f>
        <v>      </v>
      </c>
      <c r="I18" s="18" t="str">
        <f>LEFT(JV!B27&amp;"      ",6)</f>
        <v>      </v>
      </c>
      <c r="J18" s="18" t="str">
        <f>LEFT(JV!C27&amp;"      ",6)</f>
        <v>      </v>
      </c>
      <c r="K18" s="18" t="str">
        <f>LEFT(JV!D27&amp;"      ",6)</f>
        <v>      </v>
      </c>
      <c r="L18" s="18" t="str">
        <f>LEFT(JV!E27&amp;"      ",6)</f>
        <v>      </v>
      </c>
      <c r="M18" s="18" t="str">
        <f>LEFT(JV!F27&amp;"      ",6)</f>
        <v>      </v>
      </c>
      <c r="N18" s="16" t="str">
        <f>LEFT(JV!M27&amp;"        ",8)&amp;LEFT(JV!N27&amp;"    ",4)&amp;LEFT(JV!O27&amp;"    ",4)&amp;LEFT(JV!P27&amp;" ",1)&amp;LEFT(JV!Q27&amp;"        ",8)&amp;LEFT(JV!R27&amp;" ",1)</f>
        <v>                          </v>
      </c>
    </row>
    <row r="19" spans="1:14" ht="12.75">
      <c r="A19" s="16" t="s">
        <v>125</v>
      </c>
      <c r="B19" s="18" t="str">
        <f>LEFT(JV!$C$4&amp;"        ",8)&amp;"        "&amp;2</f>
        <v>                2</v>
      </c>
      <c r="C19" s="18" t="str">
        <f>LEFT((JV!$C$5&amp;" "),4)</f>
        <v> </v>
      </c>
      <c r="D19" s="18" t="str">
        <f>LEFT((JV!J28&amp;"        "),8)</f>
        <v>        </v>
      </c>
      <c r="E19" s="18" t="str">
        <f>RIGHT("000000000000"&amp;((JV!G28+JV!H28)*100),12)</f>
        <v>000000000000</v>
      </c>
      <c r="F19" s="18" t="str">
        <f>LEFT(JV!I28&amp;"                                   ",35)</f>
        <v>                                   </v>
      </c>
      <c r="G19" s="18" t="str">
        <f>IF(AND(JV!$C$5&lt;&gt;"CR05",JV!$C$5&lt;&gt;"BD01",JV!$C$5&lt;&gt;"E10",JV!$C$5&lt;&gt;"IVE"),(IF(JV!G28&gt;0,"D",IF(JV!H28&gt;0,"C"," "))&amp;LEFT(JV!$F$5&amp;"  ",2)&amp;JV!$F$6&amp;"      "),IF(AND(OR(JV!$C$5="CR05"),JV!G28&gt;0),"-",IF(AND(OR(JV!$C$5="CR05"),JV!H28&gt;0),"+",IF(AND(OR(JV!$C$5&lt;&gt;"E10",JV!$C$5&lt;&gt;"IVE"),JV!G28&gt;0),"+",IF(AND(OR(JV!$C$5&lt;&gt;"E10",JV!$C$5&lt;&gt;"IVE"),JV!H28&gt;0),"-",IF(AND(OR(JV!$C$5="BD01"),OR(JV!G28&gt;0,JV!H28&gt;0)),"+"," ")))))&amp;LEFT(JV!$F$5&amp;"  ",2)&amp;JV!$F$6&amp;"      ")</f>
        <v> 24C      </v>
      </c>
      <c r="H19" s="18" t="str">
        <f>LEFT(JV!A28&amp;"      ",6)</f>
        <v>      </v>
      </c>
      <c r="I19" s="18" t="str">
        <f>LEFT(JV!B28&amp;"      ",6)</f>
        <v>      </v>
      </c>
      <c r="J19" s="18" t="str">
        <f>LEFT(JV!C28&amp;"      ",6)</f>
        <v>      </v>
      </c>
      <c r="K19" s="18" t="str">
        <f>LEFT(JV!D28&amp;"      ",6)</f>
        <v>      </v>
      </c>
      <c r="L19" s="18" t="str">
        <f>LEFT(JV!E28&amp;"      ",6)</f>
        <v>      </v>
      </c>
      <c r="M19" s="18" t="str">
        <f>LEFT(JV!F28&amp;"      ",6)</f>
        <v>      </v>
      </c>
      <c r="N19" s="16" t="str">
        <f>LEFT(JV!M28&amp;"        ",8)&amp;LEFT(JV!N28&amp;"    ",4)&amp;LEFT(JV!O28&amp;"    ",4)&amp;LEFT(JV!P28&amp;" ",1)&amp;LEFT(JV!Q28&amp;"        ",8)&amp;LEFT(JV!R28&amp;" ",1)</f>
        <v>                          </v>
      </c>
    </row>
    <row r="20" spans="1:14" ht="12.75">
      <c r="A20" s="16" t="s">
        <v>126</v>
      </c>
      <c r="B20" s="18" t="str">
        <f>LEFT(JV!$C$4&amp;"        ",8)&amp;"        "&amp;2</f>
        <v>                2</v>
      </c>
      <c r="C20" s="18" t="str">
        <f>LEFT((JV!$C$5&amp;" "),4)</f>
        <v> </v>
      </c>
      <c r="D20" s="18" t="str">
        <f>LEFT((JV!J29&amp;"        "),8)</f>
        <v>        </v>
      </c>
      <c r="E20" s="18" t="str">
        <f>RIGHT("000000000000"&amp;((JV!G29+JV!H29)*100),12)</f>
        <v>000000000000</v>
      </c>
      <c r="F20" s="18" t="str">
        <f>LEFT(JV!I29&amp;"                                   ",35)</f>
        <v>                                   </v>
      </c>
      <c r="G20" s="18" t="str">
        <f>IF(AND(JV!$C$5&lt;&gt;"CR05",JV!$C$5&lt;&gt;"BD01",JV!$C$5&lt;&gt;"E10",JV!$C$5&lt;&gt;"IVE"),(IF(JV!G29&gt;0,"D",IF(JV!H29&gt;0,"C"," "))&amp;LEFT(JV!$F$5&amp;"  ",2)&amp;JV!$F$6&amp;"      "),IF(AND(OR(JV!$C$5="CR05"),JV!G29&gt;0),"-",IF(AND(OR(JV!$C$5="CR05"),JV!H29&gt;0),"+",IF(AND(OR(JV!$C$5&lt;&gt;"E10",JV!$C$5&lt;&gt;"IVE"),JV!G29&gt;0),"+",IF(AND(OR(JV!$C$5&lt;&gt;"E10",JV!$C$5&lt;&gt;"IVE"),JV!H29&gt;0),"-",IF(AND(OR(JV!$C$5="BD01"),OR(JV!G29&gt;0,JV!H29&gt;0)),"+"," ")))))&amp;LEFT(JV!$F$5&amp;"  ",2)&amp;JV!$F$6&amp;"      ")</f>
        <v> 24C      </v>
      </c>
      <c r="H20" s="18" t="str">
        <f>LEFT(JV!A29&amp;"      ",6)</f>
        <v>      </v>
      </c>
      <c r="I20" s="18" t="str">
        <f>LEFT(JV!B29&amp;"      ",6)</f>
        <v>      </v>
      </c>
      <c r="J20" s="18" t="str">
        <f>LEFT(JV!C29&amp;"      ",6)</f>
        <v>      </v>
      </c>
      <c r="K20" s="18" t="str">
        <f>LEFT(JV!D29&amp;"      ",6)</f>
        <v>      </v>
      </c>
      <c r="L20" s="18" t="str">
        <f>LEFT(JV!E29&amp;"      ",6)</f>
        <v>      </v>
      </c>
      <c r="M20" s="18" t="str">
        <f>LEFT(JV!F29&amp;"      ",6)</f>
        <v>      </v>
      </c>
      <c r="N20" s="16" t="str">
        <f>LEFT(JV!M29&amp;"        ",8)&amp;LEFT(JV!N29&amp;"    ",4)&amp;LEFT(JV!O29&amp;"    ",4)&amp;LEFT(JV!P29&amp;" ",1)&amp;LEFT(JV!Q29&amp;"        ",8)&amp;LEFT(JV!R29&amp;" ",1)</f>
        <v>                          </v>
      </c>
    </row>
    <row r="21" spans="1:14" ht="12.75">
      <c r="A21" s="16" t="s">
        <v>127</v>
      </c>
      <c r="B21" s="18" t="str">
        <f>LEFT(JV!$C$4&amp;"        ",8)&amp;"        "&amp;2</f>
        <v>                2</v>
      </c>
      <c r="C21" s="18" t="str">
        <f>LEFT((JV!$C$5&amp;" "),4)</f>
        <v> </v>
      </c>
      <c r="D21" s="18" t="str">
        <f>LEFT((JV!J30&amp;"        "),8)</f>
        <v>        </v>
      </c>
      <c r="E21" s="18" t="str">
        <f>RIGHT("000000000000"&amp;((JV!G30+JV!H30)*100),12)</f>
        <v>000000000000</v>
      </c>
      <c r="F21" s="18" t="str">
        <f>LEFT(JV!I30&amp;"                                   ",35)</f>
        <v>                                   </v>
      </c>
      <c r="G21" s="18" t="str">
        <f>IF(AND(JV!$C$5&lt;&gt;"CR05",JV!$C$5&lt;&gt;"BD01",JV!$C$5&lt;&gt;"E10",JV!$C$5&lt;&gt;"IVE"),(IF(JV!G30&gt;0,"D",IF(JV!H30&gt;0,"C"," "))&amp;LEFT(JV!$F$5&amp;"  ",2)&amp;JV!$F$6&amp;"      "),IF(AND(OR(JV!$C$5="CR05"),JV!G30&gt;0),"-",IF(AND(OR(JV!$C$5="CR05"),JV!H30&gt;0),"+",IF(AND(OR(JV!$C$5&lt;&gt;"E10",JV!$C$5&lt;&gt;"IVE"),JV!G30&gt;0),"+",IF(AND(OR(JV!$C$5&lt;&gt;"E10",JV!$C$5&lt;&gt;"IVE"),JV!H30&gt;0),"-",IF(AND(OR(JV!$C$5="BD01"),OR(JV!G30&gt;0,JV!H30&gt;0)),"+"," ")))))&amp;LEFT(JV!$F$5&amp;"  ",2)&amp;JV!$F$6&amp;"      ")</f>
        <v> 24C      </v>
      </c>
      <c r="H21" s="18" t="str">
        <f>LEFT(JV!A30&amp;"      ",6)</f>
        <v>      </v>
      </c>
      <c r="I21" s="18" t="str">
        <f>LEFT(JV!B30&amp;"      ",6)</f>
        <v>      </v>
      </c>
      <c r="J21" s="18" t="str">
        <f>LEFT(JV!C30&amp;"      ",6)</f>
        <v>      </v>
      </c>
      <c r="K21" s="18" t="str">
        <f>LEFT(JV!D30&amp;"      ",6)</f>
        <v>      </v>
      </c>
      <c r="L21" s="18" t="str">
        <f>LEFT(JV!E30&amp;"      ",6)</f>
        <v>      </v>
      </c>
      <c r="M21" s="18" t="str">
        <f>LEFT(JV!F30&amp;"      ",6)</f>
        <v>      </v>
      </c>
      <c r="N21" s="16" t="str">
        <f>LEFT(JV!M30&amp;"        ",8)&amp;LEFT(JV!N30&amp;"    ",4)&amp;LEFT(JV!O30&amp;"    ",4)&amp;LEFT(JV!P30&amp;" ",1)&amp;LEFT(JV!Q30&amp;"        ",8)&amp;LEFT(JV!R30&amp;" ",1)</f>
        <v>                          </v>
      </c>
    </row>
    <row r="22" spans="1:14" ht="12.75">
      <c r="A22" s="16" t="s">
        <v>128</v>
      </c>
      <c r="B22" s="18" t="str">
        <f>LEFT(JV!$C$4&amp;"        ",8)&amp;"        "&amp;2</f>
        <v>                2</v>
      </c>
      <c r="C22" s="18" t="str">
        <f>LEFT((JV!$C$5&amp;" "),4)</f>
        <v> </v>
      </c>
      <c r="D22" s="18" t="str">
        <f>LEFT((JV!J31&amp;"        "),8)</f>
        <v>        </v>
      </c>
      <c r="E22" s="18" t="str">
        <f>RIGHT("000000000000"&amp;((JV!G31+JV!H31)*100),12)</f>
        <v>000000000000</v>
      </c>
      <c r="F22" s="18" t="str">
        <f>LEFT(JV!I31&amp;"                                   ",35)</f>
        <v>                                   </v>
      </c>
      <c r="G22" s="18" t="str">
        <f>IF(AND(JV!$C$5&lt;&gt;"CR05",JV!$C$5&lt;&gt;"BD01",JV!$C$5&lt;&gt;"E10",JV!$C$5&lt;&gt;"IVE"),(IF(JV!G31&gt;0,"D",IF(JV!H31&gt;0,"C"," "))&amp;LEFT(JV!$F$5&amp;"  ",2)&amp;JV!$F$6&amp;"      "),IF(AND(OR(JV!$C$5="CR05"),JV!G31&gt;0),"-",IF(AND(OR(JV!$C$5="CR05"),JV!H31&gt;0),"+",IF(AND(OR(JV!$C$5&lt;&gt;"E10",JV!$C$5&lt;&gt;"IVE"),JV!G31&gt;0),"+",IF(AND(OR(JV!$C$5&lt;&gt;"E10",JV!$C$5&lt;&gt;"IVE"),JV!H31&gt;0),"-",IF(AND(OR(JV!$C$5="BD01"),OR(JV!G31&gt;0,JV!H31&gt;0)),"+"," ")))))&amp;LEFT(JV!$F$5&amp;"  ",2)&amp;JV!$F$6&amp;"      ")</f>
        <v> 24C      </v>
      </c>
      <c r="H22" s="18" t="str">
        <f>LEFT(JV!A31&amp;"      ",6)</f>
        <v>      </v>
      </c>
      <c r="I22" s="18" t="str">
        <f>LEFT(JV!B31&amp;"      ",6)</f>
        <v>      </v>
      </c>
      <c r="J22" s="18" t="str">
        <f>LEFT(JV!C31&amp;"      ",6)</f>
        <v>      </v>
      </c>
      <c r="K22" s="18" t="str">
        <f>LEFT(JV!D31&amp;"      ",6)</f>
        <v>      </v>
      </c>
      <c r="L22" s="18" t="str">
        <f>LEFT(JV!E31&amp;"      ",6)</f>
        <v>      </v>
      </c>
      <c r="M22" s="18" t="str">
        <f>LEFT(JV!F31&amp;"      ",6)</f>
        <v>      </v>
      </c>
      <c r="N22" s="16" t="str">
        <f>LEFT(JV!M31&amp;"        ",8)&amp;LEFT(JV!N31&amp;"    ",4)&amp;LEFT(JV!O31&amp;"    ",4)&amp;LEFT(JV!P31&amp;" ",1)&amp;LEFT(JV!Q31&amp;"        ",8)&amp;LEFT(JV!R31&amp;" ",1)</f>
        <v>                          </v>
      </c>
    </row>
    <row r="23" spans="1:14" ht="12.75">
      <c r="A23" s="16" t="s">
        <v>129</v>
      </c>
      <c r="B23" s="18" t="str">
        <f>LEFT(JV!$C$4&amp;"        ",8)&amp;"        "&amp;2</f>
        <v>                2</v>
      </c>
      <c r="C23" s="18" t="str">
        <f>LEFT((JV!$C$5&amp;" "),4)</f>
        <v> </v>
      </c>
      <c r="D23" s="18" t="str">
        <f>LEFT((JV!J32&amp;"        "),8)</f>
        <v>        </v>
      </c>
      <c r="E23" s="18" t="str">
        <f>RIGHT("000000000000"&amp;((JV!G32+JV!H32)*100),12)</f>
        <v>000000000000</v>
      </c>
      <c r="F23" s="18" t="str">
        <f>LEFT(JV!I32&amp;"                                   ",35)</f>
        <v>                                   </v>
      </c>
      <c r="G23" s="18" t="str">
        <f>IF(AND(JV!$C$5&lt;&gt;"CR05",JV!$C$5&lt;&gt;"BD01",JV!$C$5&lt;&gt;"E10",JV!$C$5&lt;&gt;"IVE"),(IF(JV!G32&gt;0,"D",IF(JV!H32&gt;0,"C"," "))&amp;LEFT(JV!$F$5&amp;"  ",2)&amp;JV!$F$6&amp;"      "),IF(AND(OR(JV!$C$5="CR05"),JV!G32&gt;0),"-",IF(AND(OR(JV!$C$5="CR05"),JV!H32&gt;0),"+",IF(AND(OR(JV!$C$5&lt;&gt;"E10",JV!$C$5&lt;&gt;"IVE"),JV!G32&gt;0),"+",IF(AND(OR(JV!$C$5&lt;&gt;"E10",JV!$C$5&lt;&gt;"IVE"),JV!H32&gt;0),"-",IF(AND(OR(JV!$C$5="BD01"),OR(JV!G32&gt;0,JV!H32&gt;0)),"+"," ")))))&amp;LEFT(JV!$F$5&amp;"  ",2)&amp;JV!$F$6&amp;"      ")</f>
        <v> 24C      </v>
      </c>
      <c r="H23" s="18" t="str">
        <f>LEFT(JV!A32&amp;"      ",6)</f>
        <v>      </v>
      </c>
      <c r="I23" s="18" t="str">
        <f>LEFT(JV!B32&amp;"      ",6)</f>
        <v>      </v>
      </c>
      <c r="J23" s="18" t="str">
        <f>LEFT(JV!C32&amp;"      ",6)</f>
        <v>      </v>
      </c>
      <c r="K23" s="18" t="str">
        <f>LEFT(JV!D32&amp;"      ",6)</f>
        <v>      </v>
      </c>
      <c r="L23" s="18" t="str">
        <f>LEFT(JV!E32&amp;"      ",6)</f>
        <v>      </v>
      </c>
      <c r="M23" s="18" t="str">
        <f>LEFT(JV!F32&amp;"      ",6)</f>
        <v>      </v>
      </c>
      <c r="N23" s="16" t="str">
        <f>LEFT(JV!M32&amp;"        ",8)&amp;LEFT(JV!N32&amp;"    ",4)&amp;LEFT(JV!O32&amp;"    ",4)&amp;LEFT(JV!P32&amp;" ",1)&amp;LEFT(JV!Q32&amp;"        ",8)&amp;LEFT(JV!R32&amp;" ",1)</f>
        <v>                          </v>
      </c>
    </row>
    <row r="24" spans="1:14" ht="12.75">
      <c r="A24" s="16" t="s">
        <v>130</v>
      </c>
      <c r="B24" s="18" t="str">
        <f>LEFT(JV!$C$4&amp;"        ",8)&amp;"        "&amp;2</f>
        <v>                2</v>
      </c>
      <c r="C24" s="18" t="str">
        <f>LEFT((JV!$C$5&amp;" "),4)</f>
        <v> </v>
      </c>
      <c r="D24" s="18" t="str">
        <f>LEFT((JV!J33&amp;"        "),8)</f>
        <v>        </v>
      </c>
      <c r="E24" s="18" t="str">
        <f>RIGHT("000000000000"&amp;((JV!G33+JV!H33)*100),12)</f>
        <v>000000000000</v>
      </c>
      <c r="F24" s="18" t="str">
        <f>LEFT(JV!I33&amp;"                                   ",35)</f>
        <v>                                   </v>
      </c>
      <c r="G24" s="18" t="str">
        <f>IF(AND(JV!$C$5&lt;&gt;"CR05",JV!$C$5&lt;&gt;"BD01",JV!$C$5&lt;&gt;"E10",JV!$C$5&lt;&gt;"IVE"),(IF(JV!G33&gt;0,"D",IF(JV!H33&gt;0,"C"," "))&amp;LEFT(JV!$F$5&amp;"  ",2)&amp;JV!$F$6&amp;"      "),IF(AND(OR(JV!$C$5="CR05"),JV!G33&gt;0),"-",IF(AND(OR(JV!$C$5="CR05"),JV!H33&gt;0),"+",IF(AND(OR(JV!$C$5&lt;&gt;"E10",JV!$C$5&lt;&gt;"IVE"),JV!G33&gt;0),"+",IF(AND(OR(JV!$C$5&lt;&gt;"E10",JV!$C$5&lt;&gt;"IVE"),JV!H33&gt;0),"-",IF(AND(OR(JV!$C$5="BD01"),OR(JV!G33&gt;0,JV!H33&gt;0)),"+"," ")))))&amp;LEFT(JV!$F$5&amp;"  ",2)&amp;JV!$F$6&amp;"      ")</f>
        <v> 24C      </v>
      </c>
      <c r="H24" s="18" t="str">
        <f>LEFT(JV!A33&amp;"      ",6)</f>
        <v>      </v>
      </c>
      <c r="I24" s="18" t="str">
        <f>LEFT(JV!B33&amp;"      ",6)</f>
        <v>      </v>
      </c>
      <c r="J24" s="18" t="str">
        <f>LEFT(JV!C33&amp;"      ",6)</f>
        <v>      </v>
      </c>
      <c r="K24" s="18" t="str">
        <f>LEFT(JV!D33&amp;"      ",6)</f>
        <v>      </v>
      </c>
      <c r="L24" s="18" t="str">
        <f>LEFT(JV!E33&amp;"      ",6)</f>
        <v>      </v>
      </c>
      <c r="M24" s="18" t="str">
        <f>LEFT(JV!F33&amp;"      ",6)</f>
        <v>      </v>
      </c>
      <c r="N24" s="16" t="str">
        <f>LEFT(JV!M33&amp;"        ",8)&amp;LEFT(JV!N33&amp;"    ",4)&amp;LEFT(JV!O33&amp;"    ",4)&amp;LEFT(JV!P33&amp;" ",1)&amp;LEFT(JV!Q33&amp;"        ",8)&amp;LEFT(JV!R33&amp;" ",1)</f>
        <v>                          </v>
      </c>
    </row>
    <row r="25" spans="1:14" ht="12.75">
      <c r="A25" s="16" t="s">
        <v>131</v>
      </c>
      <c r="B25" s="18" t="str">
        <f>LEFT(JV!$C$4&amp;"        ",8)&amp;"        "&amp;2</f>
        <v>                2</v>
      </c>
      <c r="C25" s="18" t="str">
        <f>LEFT((JV!$C$5&amp;" "),4)</f>
        <v> </v>
      </c>
      <c r="D25" s="18" t="str">
        <f>LEFT((JV!J34&amp;"        "),8)</f>
        <v>        </v>
      </c>
      <c r="E25" s="18" t="str">
        <f>RIGHT("000000000000"&amp;((JV!G34+JV!H34)*100),12)</f>
        <v>000000000000</v>
      </c>
      <c r="F25" s="18" t="str">
        <f>LEFT(JV!I34&amp;"                                   ",35)</f>
        <v>                                   </v>
      </c>
      <c r="G25" s="18" t="str">
        <f>IF(AND(JV!$C$5&lt;&gt;"CR05",JV!$C$5&lt;&gt;"BD01",JV!$C$5&lt;&gt;"E10",JV!$C$5&lt;&gt;"IVE"),(IF(JV!G34&gt;0,"D",IF(JV!H34&gt;0,"C"," "))&amp;LEFT(JV!$F$5&amp;"  ",2)&amp;JV!$F$6&amp;"      "),IF(AND(OR(JV!$C$5="CR05"),JV!G34&gt;0),"-",IF(AND(OR(JV!$C$5="CR05"),JV!H34&gt;0),"+",IF(AND(OR(JV!$C$5&lt;&gt;"E10",JV!$C$5&lt;&gt;"IVE"),JV!G34&gt;0),"+",IF(AND(OR(JV!$C$5&lt;&gt;"E10",JV!$C$5&lt;&gt;"IVE"),JV!H34&gt;0),"-",IF(AND(OR(JV!$C$5="BD01"),OR(JV!G34&gt;0,JV!H34&gt;0)),"+"," ")))))&amp;LEFT(JV!$F$5&amp;"  ",2)&amp;JV!$F$6&amp;"      ")</f>
        <v> 24C      </v>
      </c>
      <c r="H25" s="18" t="str">
        <f>LEFT(JV!A34&amp;"      ",6)</f>
        <v>      </v>
      </c>
      <c r="I25" s="18" t="str">
        <f>LEFT(JV!B34&amp;"      ",6)</f>
        <v>      </v>
      </c>
      <c r="J25" s="18" t="str">
        <f>LEFT(JV!C34&amp;"      ",6)</f>
        <v>      </v>
      </c>
      <c r="K25" s="18" t="str">
        <f>LEFT(JV!D34&amp;"      ",6)</f>
        <v>      </v>
      </c>
      <c r="L25" s="18" t="str">
        <f>LEFT(JV!E34&amp;"      ",6)</f>
        <v>      </v>
      </c>
      <c r="M25" s="18" t="str">
        <f>LEFT(JV!F34&amp;"      ",6)</f>
        <v>      </v>
      </c>
      <c r="N25" s="16" t="str">
        <f>LEFT(JV!M34&amp;"        ",8)&amp;LEFT(JV!N34&amp;"    ",4)&amp;LEFT(JV!O34&amp;"    ",4)&amp;LEFT(JV!P34&amp;" ",1)&amp;LEFT(JV!Q34&amp;"        ",8)&amp;LEFT(JV!R34&amp;" ",1)</f>
        <v>                          </v>
      </c>
    </row>
    <row r="26" spans="1:14" ht="12.75">
      <c r="A26" s="16" t="s">
        <v>132</v>
      </c>
      <c r="B26" s="18" t="str">
        <f>LEFT(JV!$C$4&amp;"        ",8)&amp;"        "&amp;2</f>
        <v>                2</v>
      </c>
      <c r="C26" s="18" t="str">
        <f>LEFT((JV!$C$5&amp;" "),4)</f>
        <v> </v>
      </c>
      <c r="D26" s="18" t="str">
        <f>LEFT((JV!J35&amp;"        "),8)</f>
        <v>        </v>
      </c>
      <c r="E26" s="18" t="str">
        <f>RIGHT("000000000000"&amp;((JV!G35+JV!H35)*100),12)</f>
        <v>000000000000</v>
      </c>
      <c r="F26" s="18" t="str">
        <f>LEFT(JV!I35&amp;"                                   ",35)</f>
        <v>                                   </v>
      </c>
      <c r="G26" s="18" t="str">
        <f>IF(AND(JV!$C$5&lt;&gt;"CR05",JV!$C$5&lt;&gt;"BD01",JV!$C$5&lt;&gt;"E10",JV!$C$5&lt;&gt;"IVE"),(IF(JV!G35&gt;0,"D",IF(JV!H35&gt;0,"C"," "))&amp;LEFT(JV!$F$5&amp;"  ",2)&amp;JV!$F$6&amp;"      "),IF(AND(OR(JV!$C$5="CR05"),JV!G35&gt;0),"-",IF(AND(OR(JV!$C$5="CR05"),JV!H35&gt;0),"+",IF(AND(OR(JV!$C$5&lt;&gt;"E10",JV!$C$5&lt;&gt;"IVE"),JV!G35&gt;0),"+",IF(AND(OR(JV!$C$5&lt;&gt;"E10",JV!$C$5&lt;&gt;"IVE"),JV!H35&gt;0),"-",IF(AND(OR(JV!$C$5="BD01"),OR(JV!G35&gt;0,JV!H35&gt;0)),"+"," ")))))&amp;LEFT(JV!$F$5&amp;"  ",2)&amp;JV!$F$6&amp;"      ")</f>
        <v> 24C      </v>
      </c>
      <c r="H26" s="18" t="str">
        <f>LEFT(JV!A35&amp;"      ",6)</f>
        <v>      </v>
      </c>
      <c r="I26" s="18" t="str">
        <f>LEFT(JV!B35&amp;"      ",6)</f>
        <v>      </v>
      </c>
      <c r="J26" s="18" t="str">
        <f>LEFT(JV!C35&amp;"      ",6)</f>
        <v>      </v>
      </c>
      <c r="K26" s="18" t="str">
        <f>LEFT(JV!D35&amp;"      ",6)</f>
        <v>      </v>
      </c>
      <c r="L26" s="18" t="str">
        <f>LEFT(JV!E35&amp;"      ",6)</f>
        <v>      </v>
      </c>
      <c r="M26" s="18" t="str">
        <f>LEFT(JV!F35&amp;"      ",6)</f>
        <v>      </v>
      </c>
      <c r="N26" s="16" t="str">
        <f>LEFT(JV!M35&amp;"        ",8)&amp;LEFT(JV!N35&amp;"    ",4)&amp;LEFT(JV!O35&amp;"    ",4)&amp;LEFT(JV!P35&amp;" ",1)&amp;LEFT(JV!Q35&amp;"        ",8)&amp;LEFT(JV!R35&amp;" ",1)</f>
        <v>                          </v>
      </c>
    </row>
    <row r="27" spans="1:14" ht="12.75">
      <c r="A27" s="16" t="s">
        <v>133</v>
      </c>
      <c r="B27" s="18" t="str">
        <f>LEFT(JV!$C$4&amp;"        ",8)&amp;"        "&amp;2</f>
        <v>                2</v>
      </c>
      <c r="C27" s="18" t="str">
        <f>LEFT((JV!$C$5&amp;" "),4)</f>
        <v> </v>
      </c>
      <c r="D27" s="18" t="str">
        <f>LEFT((JV!J36&amp;"        "),8)</f>
        <v>        </v>
      </c>
      <c r="E27" s="18" t="str">
        <f>RIGHT("000000000000"&amp;((JV!G36+JV!H36)*100),12)</f>
        <v>000000000000</v>
      </c>
      <c r="F27" s="18" t="str">
        <f>LEFT(JV!I36&amp;"                                   ",35)</f>
        <v>                                   </v>
      </c>
      <c r="G27" s="18" t="str">
        <f>IF(AND(JV!$C$5&lt;&gt;"CR05",JV!$C$5&lt;&gt;"BD01",JV!$C$5&lt;&gt;"E10",JV!$C$5&lt;&gt;"IVE"),(IF(JV!G36&gt;0,"D",IF(JV!H36&gt;0,"C"," "))&amp;LEFT(JV!$F$5&amp;"  ",2)&amp;JV!$F$6&amp;"      "),IF(AND(OR(JV!$C$5="CR05"),JV!G36&gt;0),"-",IF(AND(OR(JV!$C$5="CR05"),JV!H36&gt;0),"+",IF(AND(OR(JV!$C$5&lt;&gt;"E10",JV!$C$5&lt;&gt;"IVE"),JV!G36&gt;0),"+",IF(AND(OR(JV!$C$5&lt;&gt;"E10",JV!$C$5&lt;&gt;"IVE"),JV!H36&gt;0),"-",IF(AND(OR(JV!$C$5="BD01"),OR(JV!G36&gt;0,JV!H36&gt;0)),"+"," ")))))&amp;LEFT(JV!$F$5&amp;"  ",2)&amp;JV!$F$6&amp;"      ")</f>
        <v> 24C      </v>
      </c>
      <c r="H27" s="18" t="str">
        <f>LEFT(JV!A36&amp;"      ",6)</f>
        <v>      </v>
      </c>
      <c r="I27" s="18" t="str">
        <f>LEFT(JV!B36&amp;"      ",6)</f>
        <v>      </v>
      </c>
      <c r="J27" s="18" t="str">
        <f>LEFT(JV!C36&amp;"      ",6)</f>
        <v>      </v>
      </c>
      <c r="K27" s="18" t="str">
        <f>LEFT(JV!D36&amp;"      ",6)</f>
        <v>      </v>
      </c>
      <c r="L27" s="18" t="str">
        <f>LEFT(JV!E36&amp;"      ",6)</f>
        <v>      </v>
      </c>
      <c r="M27" s="18" t="str">
        <f>LEFT(JV!F36&amp;"      ",6)</f>
        <v>      </v>
      </c>
      <c r="N27" s="16" t="str">
        <f>LEFT(JV!M36&amp;"        ",8)&amp;LEFT(JV!N36&amp;"    ",4)&amp;LEFT(JV!O36&amp;"    ",4)&amp;LEFT(JV!P36&amp;" ",1)&amp;LEFT(JV!Q36&amp;"        ",8)&amp;LEFT(JV!R36&amp;" ",1)</f>
        <v>                          </v>
      </c>
    </row>
    <row r="28" spans="1:14" ht="12.75">
      <c r="A28" s="16" t="s">
        <v>134</v>
      </c>
      <c r="B28" s="18" t="str">
        <f>LEFT(JV!$C$4&amp;"        ",8)&amp;"        "&amp;2</f>
        <v>                2</v>
      </c>
      <c r="C28" s="18" t="str">
        <f>LEFT((JV!$C$5&amp;" "),4)</f>
        <v> </v>
      </c>
      <c r="D28" s="18" t="str">
        <f>LEFT((JV!J37&amp;"        "),8)</f>
        <v>        </v>
      </c>
      <c r="E28" s="18" t="str">
        <f>RIGHT("000000000000"&amp;((JV!G37+JV!H37)*100),12)</f>
        <v>000000000000</v>
      </c>
      <c r="F28" s="18" t="str">
        <f>LEFT(JV!I37&amp;"                                   ",35)</f>
        <v>                                   </v>
      </c>
      <c r="G28" s="18" t="str">
        <f>IF(AND(JV!$C$5&lt;&gt;"CR05",JV!$C$5&lt;&gt;"BD01",JV!$C$5&lt;&gt;"E10",JV!$C$5&lt;&gt;"IVE"),(IF(JV!G37&gt;0,"D",IF(JV!H37&gt;0,"C"," "))&amp;LEFT(JV!$F$5&amp;"  ",2)&amp;JV!$F$6&amp;"      "),IF(AND(OR(JV!$C$5="CR05"),JV!G37&gt;0),"-",IF(AND(OR(JV!$C$5="CR05"),JV!H37&gt;0),"+",IF(AND(OR(JV!$C$5&lt;&gt;"E10",JV!$C$5&lt;&gt;"IVE"),JV!G37&gt;0),"+",IF(AND(OR(JV!$C$5&lt;&gt;"E10",JV!$C$5&lt;&gt;"IVE"),JV!H37&gt;0),"-",IF(AND(OR(JV!$C$5="BD01"),OR(JV!G37&gt;0,JV!H37&gt;0)),"+"," ")))))&amp;LEFT(JV!$F$5&amp;"  ",2)&amp;JV!$F$6&amp;"      ")</f>
        <v> 24C      </v>
      </c>
      <c r="H28" s="18" t="str">
        <f>LEFT(JV!A37&amp;"      ",6)</f>
        <v>      </v>
      </c>
      <c r="I28" s="18" t="str">
        <f>LEFT(JV!B37&amp;"      ",6)</f>
        <v>      </v>
      </c>
      <c r="J28" s="18" t="str">
        <f>LEFT(JV!C37&amp;"      ",6)</f>
        <v>      </v>
      </c>
      <c r="K28" s="18" t="str">
        <f>LEFT(JV!D37&amp;"      ",6)</f>
        <v>      </v>
      </c>
      <c r="L28" s="18" t="str">
        <f>LEFT(JV!E37&amp;"      ",6)</f>
        <v>      </v>
      </c>
      <c r="M28" s="18" t="str">
        <f>LEFT(JV!F37&amp;"      ",6)</f>
        <v>      </v>
      </c>
      <c r="N28" s="16" t="str">
        <f>LEFT(JV!M37&amp;"        ",8)&amp;LEFT(JV!N37&amp;"    ",4)&amp;LEFT(JV!O37&amp;"    ",4)&amp;LEFT(JV!P37&amp;" ",1)&amp;LEFT(JV!Q37&amp;"        ",8)&amp;LEFT(JV!R37&amp;" ",1)</f>
        <v>                          </v>
      </c>
    </row>
    <row r="29" spans="1:14" ht="12.75">
      <c r="A29" s="16" t="s">
        <v>135</v>
      </c>
      <c r="B29" s="18" t="str">
        <f>LEFT(JV!$C$4&amp;"        ",8)&amp;"        "&amp;2</f>
        <v>                2</v>
      </c>
      <c r="C29" s="18" t="str">
        <f>LEFT((JV!$C$5&amp;" "),4)</f>
        <v> </v>
      </c>
      <c r="D29" s="18" t="str">
        <f>LEFT((JV!J38&amp;"        "),8)</f>
        <v>        </v>
      </c>
      <c r="E29" s="18" t="str">
        <f>RIGHT("000000000000"&amp;((JV!G38+JV!H38)*100),12)</f>
        <v>000000000000</v>
      </c>
      <c r="F29" s="18" t="str">
        <f>LEFT(JV!I38&amp;"                                   ",35)</f>
        <v>                                   </v>
      </c>
      <c r="G29" s="18" t="str">
        <f>IF(AND(JV!$C$5&lt;&gt;"CR05",JV!$C$5&lt;&gt;"BD01",JV!$C$5&lt;&gt;"E10",JV!$C$5&lt;&gt;"IVE"),(IF(JV!G38&gt;0,"D",IF(JV!H38&gt;0,"C"," "))&amp;LEFT(JV!$F$5&amp;"  ",2)&amp;JV!$F$6&amp;"      "),IF(AND(OR(JV!$C$5="CR05"),JV!G38&gt;0),"-",IF(AND(OR(JV!$C$5="CR05"),JV!H38&gt;0),"+",IF(AND(OR(JV!$C$5&lt;&gt;"E10",JV!$C$5&lt;&gt;"IVE"),JV!G38&gt;0),"+",IF(AND(OR(JV!$C$5&lt;&gt;"E10",JV!$C$5&lt;&gt;"IVE"),JV!H38&gt;0),"-",IF(AND(OR(JV!$C$5="BD01"),OR(JV!G38&gt;0,JV!H38&gt;0)),"+"," ")))))&amp;LEFT(JV!$F$5&amp;"  ",2)&amp;JV!$F$6&amp;"      ")</f>
        <v> 24C      </v>
      </c>
      <c r="H29" s="18" t="str">
        <f>LEFT(JV!A38&amp;"      ",6)</f>
        <v>      </v>
      </c>
      <c r="I29" s="18" t="str">
        <f>LEFT(JV!B38&amp;"      ",6)</f>
        <v>      </v>
      </c>
      <c r="J29" s="18" t="str">
        <f>LEFT(JV!C38&amp;"      ",6)</f>
        <v>      </v>
      </c>
      <c r="K29" s="18" t="str">
        <f>LEFT(JV!D38&amp;"      ",6)</f>
        <v>      </v>
      </c>
      <c r="L29" s="18" t="str">
        <f>LEFT(JV!E38&amp;"      ",6)</f>
        <v>      </v>
      </c>
      <c r="M29" s="18" t="str">
        <f>LEFT(JV!F38&amp;"      ",6)</f>
        <v>      </v>
      </c>
      <c r="N29" s="16" t="str">
        <f>LEFT(JV!M38&amp;"        ",8)&amp;LEFT(JV!N38&amp;"    ",4)&amp;LEFT(JV!O38&amp;"    ",4)&amp;LEFT(JV!P38&amp;" ",1)&amp;LEFT(JV!Q38&amp;"        ",8)&amp;LEFT(JV!R38&amp;" ",1)</f>
        <v>                          </v>
      </c>
    </row>
    <row r="30" spans="1:14" ht="12.75">
      <c r="A30" s="16" t="s">
        <v>136</v>
      </c>
      <c r="B30" s="18" t="str">
        <f>LEFT(JV!$C$4&amp;"        ",8)&amp;"        "&amp;2</f>
        <v>                2</v>
      </c>
      <c r="C30" s="18" t="str">
        <f>LEFT((JV!$C$5&amp;" "),4)</f>
        <v> </v>
      </c>
      <c r="D30" s="18" t="str">
        <f>LEFT((JV!J39&amp;"        "),8)</f>
        <v>        </v>
      </c>
      <c r="E30" s="18" t="str">
        <f>RIGHT("000000000000"&amp;((JV!G39+JV!H39)*100),12)</f>
        <v>000000000000</v>
      </c>
      <c r="F30" s="18" t="str">
        <f>LEFT(JV!I39&amp;"                                   ",35)</f>
        <v>                                   </v>
      </c>
      <c r="G30" s="18" t="str">
        <f>IF(AND(JV!$C$5&lt;&gt;"CR05",JV!$C$5&lt;&gt;"BD01",JV!$C$5&lt;&gt;"E10",JV!$C$5&lt;&gt;"IVE"),(IF(JV!G39&gt;0,"D",IF(JV!H39&gt;0,"C"," "))&amp;LEFT(JV!$F$5&amp;"  ",2)&amp;JV!$F$6&amp;"      "),IF(AND(OR(JV!$C$5="CR05"),JV!G39&gt;0),"-",IF(AND(OR(JV!$C$5="CR05"),JV!H39&gt;0),"+",IF(AND(OR(JV!$C$5&lt;&gt;"E10",JV!$C$5&lt;&gt;"IVE"),JV!G39&gt;0),"+",IF(AND(OR(JV!$C$5&lt;&gt;"E10",JV!$C$5&lt;&gt;"IVE"),JV!H39&gt;0),"-",IF(AND(OR(JV!$C$5="BD01"),OR(JV!G39&gt;0,JV!H39&gt;0)),"+"," ")))))&amp;LEFT(JV!$F$5&amp;"  ",2)&amp;JV!$F$6&amp;"      ")</f>
        <v> 24C      </v>
      </c>
      <c r="H30" s="18" t="str">
        <f>LEFT(JV!A39&amp;"      ",6)</f>
        <v>      </v>
      </c>
      <c r="I30" s="18" t="str">
        <f>LEFT(JV!B39&amp;"      ",6)</f>
        <v>      </v>
      </c>
      <c r="J30" s="18" t="str">
        <f>LEFT(JV!C39&amp;"      ",6)</f>
        <v>      </v>
      </c>
      <c r="K30" s="18" t="str">
        <f>LEFT(JV!D39&amp;"      ",6)</f>
        <v>      </v>
      </c>
      <c r="L30" s="18" t="str">
        <f>LEFT(JV!E39&amp;"      ",6)</f>
        <v>      </v>
      </c>
      <c r="M30" s="18" t="str">
        <f>LEFT(JV!F39&amp;"      ",6)</f>
        <v>      </v>
      </c>
      <c r="N30" s="16" t="str">
        <f>LEFT(JV!M39&amp;"        ",8)&amp;LEFT(JV!N39&amp;"    ",4)&amp;LEFT(JV!O39&amp;"    ",4)&amp;LEFT(JV!P39&amp;" ",1)&amp;LEFT(JV!Q39&amp;"        ",8)&amp;LEFT(JV!R39&amp;" ",1)</f>
        <v>                          </v>
      </c>
    </row>
    <row r="31" spans="1:14" ht="12.75">
      <c r="A31" s="16" t="s">
        <v>137</v>
      </c>
      <c r="B31" s="18" t="str">
        <f>LEFT(JV!$C$4&amp;"        ",8)&amp;"        "&amp;2</f>
        <v>                2</v>
      </c>
      <c r="C31" s="18" t="str">
        <f>LEFT((JV!$C$5&amp;" "),4)</f>
        <v> </v>
      </c>
      <c r="D31" s="18" t="str">
        <f>LEFT((JV!J40&amp;"        "),8)</f>
        <v>        </v>
      </c>
      <c r="E31" s="18" t="str">
        <f>RIGHT("000000000000"&amp;((JV!G40+JV!H40)*100),12)</f>
        <v>000000000000</v>
      </c>
      <c r="F31" s="18" t="str">
        <f>LEFT(JV!I40&amp;"                                   ",35)</f>
        <v>                                   </v>
      </c>
      <c r="G31" s="18" t="str">
        <f>IF(AND(JV!$C$5&lt;&gt;"CR05",JV!$C$5&lt;&gt;"BD01",JV!$C$5&lt;&gt;"E10",JV!$C$5&lt;&gt;"IVE"),(IF(JV!G40&gt;0,"D",IF(JV!H40&gt;0,"C"," "))&amp;LEFT(JV!$F$5&amp;"  ",2)&amp;JV!$F$6&amp;"      "),IF(AND(OR(JV!$C$5="CR05"),JV!G40&gt;0),"-",IF(AND(OR(JV!$C$5="CR05"),JV!H40&gt;0),"+",IF(AND(OR(JV!$C$5&lt;&gt;"E10",JV!$C$5&lt;&gt;"IVE"),JV!G40&gt;0),"+",IF(AND(OR(JV!$C$5&lt;&gt;"E10",JV!$C$5&lt;&gt;"IVE"),JV!H40&gt;0),"-",IF(AND(OR(JV!$C$5="BD01"),OR(JV!G40&gt;0,JV!H40&gt;0)),"+"," ")))))&amp;LEFT(JV!$F$5&amp;"  ",2)&amp;JV!$F$6&amp;"      ")</f>
        <v> 24C      </v>
      </c>
      <c r="H31" s="18" t="str">
        <f>LEFT(JV!A40&amp;"      ",6)</f>
        <v>      </v>
      </c>
      <c r="I31" s="18" t="str">
        <f>LEFT(JV!B40&amp;"      ",6)</f>
        <v>      </v>
      </c>
      <c r="J31" s="18" t="str">
        <f>LEFT(JV!C40&amp;"      ",6)</f>
        <v>      </v>
      </c>
      <c r="K31" s="18" t="str">
        <f>LEFT(JV!D40&amp;"      ",6)</f>
        <v>      </v>
      </c>
      <c r="L31" s="18" t="str">
        <f>LEFT(JV!E40&amp;"      ",6)</f>
        <v>      </v>
      </c>
      <c r="M31" s="18" t="str">
        <f>LEFT(JV!F40&amp;"      ",6)</f>
        <v>      </v>
      </c>
      <c r="N31" s="16" t="str">
        <f>LEFT(JV!M40&amp;"        ",8)&amp;LEFT(JV!N40&amp;"    ",4)&amp;LEFT(JV!O40&amp;"    ",4)&amp;LEFT(JV!P40&amp;" ",1)&amp;LEFT(JV!Q40&amp;"        ",8)&amp;LEFT(JV!R40&amp;" ",1)</f>
        <v>                          </v>
      </c>
    </row>
    <row r="32" spans="1:14" ht="12.75">
      <c r="A32" s="16" t="s">
        <v>138</v>
      </c>
      <c r="B32" s="18" t="str">
        <f>LEFT(JV!$C$4&amp;"        ",8)&amp;"        "&amp;2</f>
        <v>                2</v>
      </c>
      <c r="C32" s="18" t="str">
        <f>LEFT((JV!$C$5&amp;" "),4)</f>
        <v> </v>
      </c>
      <c r="D32" s="18" t="str">
        <f>LEFT((JV!J41&amp;"        "),8)</f>
        <v>        </v>
      </c>
      <c r="E32" s="18" t="str">
        <f>RIGHT("000000000000"&amp;((JV!G41+JV!H41)*100),12)</f>
        <v>000000000000</v>
      </c>
      <c r="F32" s="18" t="str">
        <f>LEFT(JV!I41&amp;"                                   ",35)</f>
        <v>                                   </v>
      </c>
      <c r="G32" s="18" t="str">
        <f>IF(AND(JV!$C$5&lt;&gt;"CR05",JV!$C$5&lt;&gt;"BD01",JV!$C$5&lt;&gt;"E10",JV!$C$5&lt;&gt;"IVE"),(IF(JV!G41&gt;0,"D",IF(JV!H41&gt;0,"C"," "))&amp;LEFT(JV!$F$5&amp;"  ",2)&amp;JV!$F$6&amp;"      "),IF(AND(OR(JV!$C$5="CR05"),JV!G41&gt;0),"-",IF(AND(OR(JV!$C$5="CR05"),JV!H41&gt;0),"+",IF(AND(OR(JV!$C$5&lt;&gt;"E10",JV!$C$5&lt;&gt;"IVE"),JV!G41&gt;0),"+",IF(AND(OR(JV!$C$5&lt;&gt;"E10",JV!$C$5&lt;&gt;"IVE"),JV!H41&gt;0),"-",IF(AND(OR(JV!$C$5="BD01"),OR(JV!G41&gt;0,JV!H41&gt;0)),"+"," ")))))&amp;LEFT(JV!$F$5&amp;"  ",2)&amp;JV!$F$6&amp;"      ")</f>
        <v> 24C      </v>
      </c>
      <c r="H32" s="18" t="str">
        <f>LEFT(JV!A41&amp;"      ",6)</f>
        <v>      </v>
      </c>
      <c r="I32" s="18" t="str">
        <f>LEFT(JV!B41&amp;"      ",6)</f>
        <v>      </v>
      </c>
      <c r="J32" s="18" t="str">
        <f>LEFT(JV!C41&amp;"      ",6)</f>
        <v>      </v>
      </c>
      <c r="K32" s="18" t="str">
        <f>LEFT(JV!D41&amp;"      ",6)</f>
        <v>      </v>
      </c>
      <c r="L32" s="18" t="str">
        <f>LEFT(JV!E41&amp;"      ",6)</f>
        <v>      </v>
      </c>
      <c r="M32" s="18" t="str">
        <f>LEFT(JV!F41&amp;"      ",6)</f>
        <v>      </v>
      </c>
      <c r="N32" s="16" t="str">
        <f>LEFT(JV!M41&amp;"        ",8)&amp;LEFT(JV!N41&amp;"    ",4)&amp;LEFT(JV!O41&amp;"    ",4)&amp;LEFT(JV!P41&amp;" ",1)&amp;LEFT(JV!Q41&amp;"        ",8)&amp;LEFT(JV!R41&amp;" ",1)</f>
        <v>                          </v>
      </c>
    </row>
    <row r="33" spans="1:14" ht="12.75">
      <c r="A33" s="16" t="s">
        <v>139</v>
      </c>
      <c r="B33" s="18" t="str">
        <f>LEFT(JV!$C$4&amp;"        ",8)&amp;"        "&amp;2</f>
        <v>                2</v>
      </c>
      <c r="C33" s="18" t="str">
        <f>LEFT((JV!$C$5&amp;" "),4)</f>
        <v> </v>
      </c>
      <c r="D33" s="18" t="str">
        <f>LEFT((JV!J42&amp;"        "),8)</f>
        <v>        </v>
      </c>
      <c r="E33" s="18" t="str">
        <f>RIGHT("000000000000"&amp;((JV!G42+JV!H42)*100),12)</f>
        <v>000000000000</v>
      </c>
      <c r="F33" s="18" t="str">
        <f>LEFT(JV!I42&amp;"                                   ",35)</f>
        <v>                                   </v>
      </c>
      <c r="G33" s="18" t="str">
        <f>IF(AND(JV!$C$5&lt;&gt;"CR05",JV!$C$5&lt;&gt;"BD01",JV!$C$5&lt;&gt;"E10",JV!$C$5&lt;&gt;"IVE"),(IF(JV!G42&gt;0,"D",IF(JV!H42&gt;0,"C"," "))&amp;LEFT(JV!$F$5&amp;"  ",2)&amp;JV!$F$6&amp;"      "),IF(AND(OR(JV!$C$5="CR05"),JV!G42&gt;0),"-",IF(AND(OR(JV!$C$5="CR05"),JV!H42&gt;0),"+",IF(AND(OR(JV!$C$5&lt;&gt;"E10",JV!$C$5&lt;&gt;"IVE"),JV!G42&gt;0),"+",IF(AND(OR(JV!$C$5&lt;&gt;"E10",JV!$C$5&lt;&gt;"IVE"),JV!H42&gt;0),"-",IF(AND(OR(JV!$C$5="BD01"),OR(JV!G42&gt;0,JV!H42&gt;0)),"+"," ")))))&amp;LEFT(JV!$F$5&amp;"  ",2)&amp;JV!$F$6&amp;"      ")</f>
        <v> 24C      </v>
      </c>
      <c r="H33" s="18" t="str">
        <f>LEFT(JV!A42&amp;"      ",6)</f>
        <v>      </v>
      </c>
      <c r="I33" s="18" t="str">
        <f>LEFT(JV!B42&amp;"      ",6)</f>
        <v>      </v>
      </c>
      <c r="J33" s="18" t="str">
        <f>LEFT(JV!C42&amp;"      ",6)</f>
        <v>      </v>
      </c>
      <c r="K33" s="18" t="str">
        <f>LEFT(JV!D42&amp;"      ",6)</f>
        <v>      </v>
      </c>
      <c r="L33" s="18" t="str">
        <f>LEFT(JV!E42&amp;"      ",6)</f>
        <v>      </v>
      </c>
      <c r="M33" s="18" t="str">
        <f>LEFT(JV!F42&amp;"      ",6)</f>
        <v>      </v>
      </c>
      <c r="N33" s="16" t="str">
        <f>LEFT(JV!M42&amp;"        ",8)&amp;LEFT(JV!N42&amp;"    ",4)&amp;LEFT(JV!O42&amp;"    ",4)&amp;LEFT(JV!P42&amp;" ",1)&amp;LEFT(JV!Q42&amp;"        ",8)&amp;LEFT(JV!R42&amp;" ",1)</f>
        <v>                          </v>
      </c>
    </row>
    <row r="34" spans="1:14" ht="12.75">
      <c r="A34" s="16" t="s">
        <v>140</v>
      </c>
      <c r="B34" s="18" t="str">
        <f>LEFT(JV!$C$4&amp;"        ",8)&amp;"        "&amp;2</f>
        <v>                2</v>
      </c>
      <c r="C34" s="18" t="str">
        <f>LEFT((JV!$C$5&amp;" "),4)</f>
        <v> </v>
      </c>
      <c r="D34" s="18" t="str">
        <f>LEFT((JV!J43&amp;"        "),8)</f>
        <v>        </v>
      </c>
      <c r="E34" s="18" t="str">
        <f>RIGHT("000000000000"&amp;((JV!G43+JV!H43)*100),12)</f>
        <v>000000000000</v>
      </c>
      <c r="F34" s="18" t="str">
        <f>LEFT(JV!I43&amp;"                                   ",35)</f>
        <v>                                   </v>
      </c>
      <c r="G34" s="18" t="str">
        <f>IF(AND(JV!$C$5&lt;&gt;"CR05",JV!$C$5&lt;&gt;"BD01",JV!$C$5&lt;&gt;"E10",JV!$C$5&lt;&gt;"IVE"),(IF(JV!G43&gt;0,"D",IF(JV!H43&gt;0,"C"," "))&amp;LEFT(JV!$F$5&amp;"  ",2)&amp;JV!$F$6&amp;"      "),IF(AND(OR(JV!$C$5="CR05"),JV!G43&gt;0),"-",IF(AND(OR(JV!$C$5="CR05"),JV!H43&gt;0),"+",IF(AND(OR(JV!$C$5&lt;&gt;"E10",JV!$C$5&lt;&gt;"IVE"),JV!G43&gt;0),"+",IF(AND(OR(JV!$C$5&lt;&gt;"E10",JV!$C$5&lt;&gt;"IVE"),JV!H43&gt;0),"-",IF(AND(OR(JV!$C$5="BD01"),OR(JV!G43&gt;0,JV!H43&gt;0)),"+"," ")))))&amp;LEFT(JV!$F$5&amp;"  ",2)&amp;JV!$F$6&amp;"      ")</f>
        <v> 24C      </v>
      </c>
      <c r="H34" s="18" t="str">
        <f>LEFT(JV!A43&amp;"      ",6)</f>
        <v>      </v>
      </c>
      <c r="I34" s="18" t="str">
        <f>LEFT(JV!B43&amp;"      ",6)</f>
        <v>      </v>
      </c>
      <c r="J34" s="18" t="str">
        <f>LEFT(JV!C43&amp;"      ",6)</f>
        <v>      </v>
      </c>
      <c r="K34" s="18" t="str">
        <f>LEFT(JV!D43&amp;"      ",6)</f>
        <v>      </v>
      </c>
      <c r="L34" s="18" t="str">
        <f>LEFT(JV!E43&amp;"      ",6)</f>
        <v>      </v>
      </c>
      <c r="M34" s="18" t="str">
        <f>LEFT(JV!F43&amp;"      ",6)</f>
        <v>      </v>
      </c>
      <c r="N34" s="16" t="str">
        <f>LEFT(JV!M43&amp;"        ",8)&amp;LEFT(JV!N43&amp;"    ",4)&amp;LEFT(JV!O43&amp;"    ",4)&amp;LEFT(JV!P43&amp;" ",1)&amp;LEFT(JV!Q43&amp;"        ",8)&amp;LEFT(JV!R43&amp;" ",1)</f>
        <v>                          </v>
      </c>
    </row>
    <row r="35" spans="1:14" ht="12.75">
      <c r="A35" s="16" t="s">
        <v>141</v>
      </c>
      <c r="B35" s="18" t="str">
        <f>LEFT(JV!$C$4&amp;"        ",8)&amp;"        "&amp;2</f>
        <v>                2</v>
      </c>
      <c r="C35" s="18" t="str">
        <f>LEFT((JV!$C$5&amp;" "),4)</f>
        <v> </v>
      </c>
      <c r="D35" s="18" t="str">
        <f>LEFT((JV!J44&amp;"        "),8)</f>
        <v>        </v>
      </c>
      <c r="E35" s="18" t="str">
        <f>RIGHT("000000000000"&amp;((JV!G44+JV!H44)*100),12)</f>
        <v>000000000000</v>
      </c>
      <c r="F35" s="18" t="str">
        <f>LEFT(JV!I44&amp;"                                   ",35)</f>
        <v>                                   </v>
      </c>
      <c r="G35" s="18" t="str">
        <f>IF(AND(JV!$C$5&lt;&gt;"CR05",JV!$C$5&lt;&gt;"BD01",JV!$C$5&lt;&gt;"E10",JV!$C$5&lt;&gt;"IVE"),(IF(JV!G44&gt;0,"D",IF(JV!H44&gt;0,"C"," "))&amp;LEFT(JV!$F$5&amp;"  ",2)&amp;JV!$F$6&amp;"      "),IF(AND(OR(JV!$C$5="CR05"),JV!G44&gt;0),"-",IF(AND(OR(JV!$C$5="CR05"),JV!H44&gt;0),"+",IF(AND(OR(JV!$C$5&lt;&gt;"E10",JV!$C$5&lt;&gt;"IVE"),JV!G44&gt;0),"+",IF(AND(OR(JV!$C$5&lt;&gt;"E10",JV!$C$5&lt;&gt;"IVE"),JV!H44&gt;0),"-",IF(AND(OR(JV!$C$5="BD01"),OR(JV!G44&gt;0,JV!H44&gt;0)),"+"," ")))))&amp;LEFT(JV!$F$5&amp;"  ",2)&amp;JV!$F$6&amp;"      ")</f>
        <v> 24C      </v>
      </c>
      <c r="H35" s="18" t="str">
        <f>LEFT(JV!A44&amp;"      ",6)</f>
        <v>      </v>
      </c>
      <c r="I35" s="18" t="str">
        <f>LEFT(JV!B44&amp;"      ",6)</f>
        <v>      </v>
      </c>
      <c r="J35" s="18" t="str">
        <f>LEFT(JV!C44&amp;"      ",6)</f>
        <v>      </v>
      </c>
      <c r="K35" s="18" t="str">
        <f>LEFT(JV!D44&amp;"      ",6)</f>
        <v>      </v>
      </c>
      <c r="L35" s="18" t="str">
        <f>LEFT(JV!E44&amp;"      ",6)</f>
        <v>      </v>
      </c>
      <c r="M35" s="18" t="str">
        <f>LEFT(JV!F44&amp;"      ",6)</f>
        <v>      </v>
      </c>
      <c r="N35" s="16" t="str">
        <f>LEFT(JV!M44&amp;"        ",8)&amp;LEFT(JV!N44&amp;"    ",4)&amp;LEFT(JV!O44&amp;"    ",4)&amp;LEFT(JV!P44&amp;" ",1)&amp;LEFT(JV!Q44&amp;"        ",8)&amp;LEFT(JV!R44&amp;" ",1)</f>
        <v>                          </v>
      </c>
    </row>
    <row r="36" spans="1:14" ht="12.75">
      <c r="A36" s="16" t="s">
        <v>142</v>
      </c>
      <c r="B36" s="18" t="str">
        <f>LEFT(JV!$C$4&amp;"        ",8)&amp;"        "&amp;2</f>
        <v>                2</v>
      </c>
      <c r="C36" s="18" t="str">
        <f>LEFT((JV!$C$5&amp;" "),4)</f>
        <v> </v>
      </c>
      <c r="D36" s="18" t="str">
        <f>LEFT((JV!J45&amp;"        "),8)</f>
        <v>        </v>
      </c>
      <c r="E36" s="18" t="str">
        <f>RIGHT("000000000000"&amp;((JV!G45+JV!H45)*100),12)</f>
        <v>000000000000</v>
      </c>
      <c r="F36" s="18" t="str">
        <f>LEFT(JV!I45&amp;"                                   ",35)</f>
        <v>                                   </v>
      </c>
      <c r="G36" s="18" t="str">
        <f>IF(AND(JV!$C$5&lt;&gt;"CR05",JV!$C$5&lt;&gt;"BD01",JV!$C$5&lt;&gt;"E10",JV!$C$5&lt;&gt;"IVE"),(IF(JV!G45&gt;0,"D",IF(JV!H45&gt;0,"C"," "))&amp;LEFT(JV!$F$5&amp;"  ",2)&amp;JV!$F$6&amp;"      "),IF(AND(OR(JV!$C$5="CR05"),JV!G45&gt;0),"-",IF(AND(OR(JV!$C$5="CR05"),JV!H45&gt;0),"+",IF(AND(OR(JV!$C$5&lt;&gt;"E10",JV!$C$5&lt;&gt;"IVE"),JV!G45&gt;0),"+",IF(AND(OR(JV!$C$5&lt;&gt;"E10",JV!$C$5&lt;&gt;"IVE"),JV!H45&gt;0),"-",IF(AND(OR(JV!$C$5="BD01"),OR(JV!G45&gt;0,JV!H45&gt;0)),"+"," ")))))&amp;LEFT(JV!$F$5&amp;"  ",2)&amp;JV!$F$6&amp;"      ")</f>
        <v> 24C      </v>
      </c>
      <c r="H36" s="18" t="str">
        <f>LEFT(JV!A45&amp;"      ",6)</f>
        <v>      </v>
      </c>
      <c r="I36" s="18" t="str">
        <f>LEFT(JV!B45&amp;"      ",6)</f>
        <v>      </v>
      </c>
      <c r="J36" s="18" t="str">
        <f>LEFT(JV!C45&amp;"      ",6)</f>
        <v>      </v>
      </c>
      <c r="K36" s="18" t="str">
        <f>LEFT(JV!D45&amp;"      ",6)</f>
        <v>      </v>
      </c>
      <c r="L36" s="18" t="str">
        <f>LEFT(JV!E45&amp;"      ",6)</f>
        <v>      </v>
      </c>
      <c r="M36" s="18" t="str">
        <f>LEFT(JV!F45&amp;"      ",6)</f>
        <v>      </v>
      </c>
      <c r="N36" s="16" t="str">
        <f>LEFT(JV!M45&amp;"        ",8)&amp;LEFT(JV!N45&amp;"    ",4)&amp;LEFT(JV!O45&amp;"    ",4)&amp;LEFT(JV!P45&amp;" ",1)&amp;LEFT(JV!Q45&amp;"        ",8)&amp;LEFT(JV!R45&amp;" ",1)</f>
        <v>                          </v>
      </c>
    </row>
    <row r="37" spans="1:14" ht="12.75">
      <c r="A37" s="16" t="s">
        <v>143</v>
      </c>
      <c r="B37" s="18" t="str">
        <f>LEFT(JV!$C$4&amp;"        ",8)&amp;"        "&amp;2</f>
        <v>                2</v>
      </c>
      <c r="C37" s="18" t="str">
        <f>LEFT((JV!$C$5&amp;" "),4)</f>
        <v> </v>
      </c>
      <c r="D37" s="18" t="str">
        <f>LEFT((JV!J46&amp;"        "),8)</f>
        <v>        </v>
      </c>
      <c r="E37" s="18" t="str">
        <f>RIGHT("000000000000"&amp;((JV!G46+JV!H46)*100),12)</f>
        <v>000000000000</v>
      </c>
      <c r="F37" s="18" t="str">
        <f>LEFT(JV!I46&amp;"                                   ",35)</f>
        <v>                                   </v>
      </c>
      <c r="G37" s="18" t="str">
        <f>IF(AND(JV!$C$5&lt;&gt;"CR05",JV!$C$5&lt;&gt;"BD01",JV!$C$5&lt;&gt;"E10",JV!$C$5&lt;&gt;"IVE"),(IF(JV!G46&gt;0,"D",IF(JV!H46&gt;0,"C"," "))&amp;LEFT(JV!$F$5&amp;"  ",2)&amp;JV!$F$6&amp;"      "),IF(AND(OR(JV!$C$5="CR05"),JV!G46&gt;0),"-",IF(AND(OR(JV!$C$5="CR05"),JV!H46&gt;0),"+",IF(AND(OR(JV!$C$5&lt;&gt;"E10",JV!$C$5&lt;&gt;"IVE"),JV!G46&gt;0),"+",IF(AND(OR(JV!$C$5&lt;&gt;"E10",JV!$C$5&lt;&gt;"IVE"),JV!H46&gt;0),"-",IF(AND(OR(JV!$C$5="BD01"),OR(JV!G46&gt;0,JV!H46&gt;0)),"+"," ")))))&amp;LEFT(JV!$F$5&amp;"  ",2)&amp;JV!$F$6&amp;"      ")</f>
        <v> 24C      </v>
      </c>
      <c r="H37" s="18" t="str">
        <f>LEFT(JV!A46&amp;"      ",6)</f>
        <v>      </v>
      </c>
      <c r="I37" s="18" t="str">
        <f>LEFT(JV!B46&amp;"      ",6)</f>
        <v>      </v>
      </c>
      <c r="J37" s="18" t="str">
        <f>LEFT(JV!C46&amp;"      ",6)</f>
        <v>      </v>
      </c>
      <c r="K37" s="18" t="str">
        <f>LEFT(JV!D46&amp;"      ",6)</f>
        <v>      </v>
      </c>
      <c r="L37" s="18" t="str">
        <f>LEFT(JV!E46&amp;"      ",6)</f>
        <v>      </v>
      </c>
      <c r="M37" s="18" t="str">
        <f>LEFT(JV!F46&amp;"      ",6)</f>
        <v>      </v>
      </c>
      <c r="N37" s="16" t="str">
        <f>LEFT(JV!M46&amp;"        ",8)&amp;LEFT(JV!N46&amp;"    ",4)&amp;LEFT(JV!O46&amp;"    ",4)&amp;LEFT(JV!P46&amp;" ",1)&amp;LEFT(JV!Q46&amp;"        ",8)&amp;LEFT(JV!R46&amp;" ",1)</f>
        <v>                          </v>
      </c>
    </row>
    <row r="38" spans="1:14" ht="12.75">
      <c r="A38" s="16" t="s">
        <v>144</v>
      </c>
      <c r="B38" s="18" t="str">
        <f>LEFT(JV!$C$4&amp;"        ",8)&amp;"        "&amp;2</f>
        <v>                2</v>
      </c>
      <c r="C38" s="18" t="str">
        <f>LEFT((JV!$C$5&amp;" "),4)</f>
        <v> </v>
      </c>
      <c r="D38" s="18" t="str">
        <f>LEFT((JV!J47&amp;"        "),8)</f>
        <v>        </v>
      </c>
      <c r="E38" s="18" t="str">
        <f>RIGHT("000000000000"&amp;((JV!G47+JV!H47)*100),12)</f>
        <v>000000000000</v>
      </c>
      <c r="F38" s="18" t="str">
        <f>LEFT(JV!I47&amp;"                                   ",35)</f>
        <v>                                   </v>
      </c>
      <c r="G38" s="18" t="str">
        <f>IF(AND(JV!$C$5&lt;&gt;"CR05",JV!$C$5&lt;&gt;"BD01",JV!$C$5&lt;&gt;"E10",JV!$C$5&lt;&gt;"IVE"),(IF(JV!G47&gt;0,"D",IF(JV!H47&gt;0,"C"," "))&amp;LEFT(JV!$F$5&amp;"  ",2)&amp;JV!$F$6&amp;"      "),IF(AND(OR(JV!$C$5="CR05"),JV!G47&gt;0),"-",IF(AND(OR(JV!$C$5="CR05"),JV!H47&gt;0),"+",IF(AND(OR(JV!$C$5&lt;&gt;"E10",JV!$C$5&lt;&gt;"IVE"),JV!G47&gt;0),"+",IF(AND(OR(JV!$C$5&lt;&gt;"E10",JV!$C$5&lt;&gt;"IVE"),JV!H47&gt;0),"-",IF(AND(OR(JV!$C$5="BD01"),OR(JV!G47&gt;0,JV!H47&gt;0)),"+"," ")))))&amp;LEFT(JV!$F$5&amp;"  ",2)&amp;JV!$F$6&amp;"      ")</f>
        <v> 24C      </v>
      </c>
      <c r="H38" s="18" t="str">
        <f>LEFT(JV!A47&amp;"      ",6)</f>
        <v>      </v>
      </c>
      <c r="I38" s="18" t="str">
        <f>LEFT(JV!B47&amp;"      ",6)</f>
        <v>      </v>
      </c>
      <c r="J38" s="18" t="str">
        <f>LEFT(JV!C47&amp;"      ",6)</f>
        <v>      </v>
      </c>
      <c r="K38" s="18" t="str">
        <f>LEFT(JV!D47&amp;"      ",6)</f>
        <v>      </v>
      </c>
      <c r="L38" s="18" t="str">
        <f>LEFT(JV!E47&amp;"      ",6)</f>
        <v>      </v>
      </c>
      <c r="M38" s="18" t="str">
        <f>LEFT(JV!F47&amp;"      ",6)</f>
        <v>      </v>
      </c>
      <c r="N38" s="16" t="str">
        <f>LEFT(JV!M47&amp;"        ",8)&amp;LEFT(JV!N47&amp;"    ",4)&amp;LEFT(JV!O47&amp;"    ",4)&amp;LEFT(JV!P47&amp;" ",1)&amp;LEFT(JV!Q47&amp;"        ",8)&amp;LEFT(JV!R47&amp;" ",1)</f>
        <v>                          </v>
      </c>
    </row>
    <row r="39" spans="1:14" ht="12.75">
      <c r="A39" s="16" t="s">
        <v>145</v>
      </c>
      <c r="B39" s="18" t="str">
        <f>LEFT(JV!$C$4&amp;"        ",8)&amp;"        "&amp;2</f>
        <v>                2</v>
      </c>
      <c r="C39" s="18" t="str">
        <f>LEFT((JV!$C$5&amp;" "),4)</f>
        <v> </v>
      </c>
      <c r="D39" s="18" t="str">
        <f>LEFT((JV!J48&amp;"        "),8)</f>
        <v>        </v>
      </c>
      <c r="E39" s="18" t="str">
        <f>RIGHT("000000000000"&amp;((JV!G48+JV!H48)*100),12)</f>
        <v>000000000000</v>
      </c>
      <c r="F39" s="18" t="str">
        <f>LEFT(JV!I48&amp;"                                   ",35)</f>
        <v>                                   </v>
      </c>
      <c r="G39" s="18" t="str">
        <f>IF(AND(JV!$C$5&lt;&gt;"CR05",JV!$C$5&lt;&gt;"BD01",JV!$C$5&lt;&gt;"E10",JV!$C$5&lt;&gt;"IVE"),(IF(JV!G48&gt;0,"D",IF(JV!H48&gt;0,"C"," "))&amp;LEFT(JV!$F$5&amp;"  ",2)&amp;JV!$F$6&amp;"      "),IF(AND(OR(JV!$C$5="CR05"),JV!G48&gt;0),"-",IF(AND(OR(JV!$C$5="CR05"),JV!H48&gt;0),"+",IF(AND(OR(JV!$C$5&lt;&gt;"E10",JV!$C$5&lt;&gt;"IVE"),JV!G48&gt;0),"+",IF(AND(OR(JV!$C$5&lt;&gt;"E10",JV!$C$5&lt;&gt;"IVE"),JV!H48&gt;0),"-",IF(AND(OR(JV!$C$5="BD01"),OR(JV!G48&gt;0,JV!H48&gt;0)),"+"," ")))))&amp;LEFT(JV!$F$5&amp;"  ",2)&amp;JV!$F$6&amp;"      ")</f>
        <v> 24C      </v>
      </c>
      <c r="H39" s="18" t="str">
        <f>LEFT(JV!A48&amp;"      ",6)</f>
        <v>      </v>
      </c>
      <c r="I39" s="18" t="str">
        <f>LEFT(JV!B48&amp;"      ",6)</f>
        <v>      </v>
      </c>
      <c r="J39" s="18" t="str">
        <f>LEFT(JV!C48&amp;"      ",6)</f>
        <v>      </v>
      </c>
      <c r="K39" s="18" t="str">
        <f>LEFT(JV!D48&amp;"      ",6)</f>
        <v>      </v>
      </c>
      <c r="L39" s="18" t="str">
        <f>LEFT(JV!E48&amp;"      ",6)</f>
        <v>      </v>
      </c>
      <c r="M39" s="18" t="str">
        <f>LEFT(JV!F48&amp;"      ",6)</f>
        <v>      </v>
      </c>
      <c r="N39" s="16" t="str">
        <f>LEFT(JV!M48&amp;"        ",8)&amp;LEFT(JV!N48&amp;"    ",4)&amp;LEFT(JV!O48&amp;"    ",4)&amp;LEFT(JV!P48&amp;" ",1)&amp;LEFT(JV!Q48&amp;"        ",8)&amp;LEFT(JV!R48&amp;" ",1)</f>
        <v>                          </v>
      </c>
    </row>
    <row r="40" spans="1:14" ht="12.75">
      <c r="A40" s="16" t="s">
        <v>146</v>
      </c>
      <c r="B40" s="18" t="str">
        <f>LEFT(JV!$C$4&amp;"        ",8)&amp;"        "&amp;2</f>
        <v>                2</v>
      </c>
      <c r="C40" s="18" t="str">
        <f>LEFT((JV!$C$5&amp;" "),4)</f>
        <v> </v>
      </c>
      <c r="D40" s="18" t="str">
        <f>LEFT((JV!J49&amp;"        "),8)</f>
        <v>        </v>
      </c>
      <c r="E40" s="18" t="str">
        <f>RIGHT("000000000000"&amp;((JV!G49+JV!H49)*100),12)</f>
        <v>000000000000</v>
      </c>
      <c r="F40" s="18" t="str">
        <f>LEFT(JV!I49&amp;"                                   ",35)</f>
        <v>                                   </v>
      </c>
      <c r="G40" s="18" t="str">
        <f>IF(AND(JV!$C$5&lt;&gt;"CR05",JV!$C$5&lt;&gt;"BD01",JV!$C$5&lt;&gt;"E10",JV!$C$5&lt;&gt;"IVE"),(IF(JV!G49&gt;0,"D",IF(JV!H49&gt;0,"C"," "))&amp;LEFT(JV!$F$5&amp;"  ",2)&amp;JV!$F$6&amp;"      "),IF(AND(OR(JV!$C$5="CR05"),JV!G49&gt;0),"-",IF(AND(OR(JV!$C$5="CR05"),JV!H49&gt;0),"+",IF(AND(OR(JV!$C$5&lt;&gt;"E10",JV!$C$5&lt;&gt;"IVE"),JV!G49&gt;0),"+",IF(AND(OR(JV!$C$5&lt;&gt;"E10",JV!$C$5&lt;&gt;"IVE"),JV!H49&gt;0),"-",IF(AND(OR(JV!$C$5="BD01"),OR(JV!G49&gt;0,JV!H49&gt;0)),"+"," ")))))&amp;LEFT(JV!$F$5&amp;"  ",2)&amp;JV!$F$6&amp;"      ")</f>
        <v> 24C      </v>
      </c>
      <c r="H40" s="18" t="str">
        <f>LEFT(JV!A49&amp;"      ",6)</f>
        <v>      </v>
      </c>
      <c r="I40" s="18" t="str">
        <f>LEFT(JV!B49&amp;"      ",6)</f>
        <v>      </v>
      </c>
      <c r="J40" s="18" t="str">
        <f>LEFT(JV!C49&amp;"      ",6)</f>
        <v>      </v>
      </c>
      <c r="K40" s="18" t="str">
        <f>LEFT(JV!D49&amp;"      ",6)</f>
        <v>      </v>
      </c>
      <c r="L40" s="18" t="str">
        <f>LEFT(JV!E49&amp;"      ",6)</f>
        <v>      </v>
      </c>
      <c r="M40" s="18" t="str">
        <f>LEFT(JV!F49&amp;"      ",6)</f>
        <v>      </v>
      </c>
      <c r="N40" s="16" t="str">
        <f>LEFT(JV!M49&amp;"        ",8)&amp;LEFT(JV!N49&amp;"    ",4)&amp;LEFT(JV!O49&amp;"    ",4)&amp;LEFT(JV!P49&amp;" ",1)&amp;LEFT(JV!Q49&amp;"        ",8)&amp;LEFT(JV!R49&amp;" ",1)</f>
        <v>                          </v>
      </c>
    </row>
    <row r="41" spans="1:14" ht="12.75">
      <c r="A41" s="16" t="s">
        <v>147</v>
      </c>
      <c r="B41" s="18" t="str">
        <f>LEFT(JV!$C$4&amp;"        ",8)&amp;"        "&amp;2</f>
        <v>                2</v>
      </c>
      <c r="C41" s="18" t="str">
        <f>LEFT((JV!$C$5&amp;" "),4)</f>
        <v> </v>
      </c>
      <c r="D41" s="18" t="str">
        <f>LEFT((JV!J50&amp;"        "),8)</f>
        <v>        </v>
      </c>
      <c r="E41" s="18" t="str">
        <f>RIGHT("000000000000"&amp;((JV!G50+JV!H50)*100),12)</f>
        <v>000000000000</v>
      </c>
      <c r="F41" s="18" t="str">
        <f>LEFT(JV!I50&amp;"                                   ",35)</f>
        <v>                                   </v>
      </c>
      <c r="G41" s="18" t="str">
        <f>IF(AND(JV!$C$5&lt;&gt;"CR05",JV!$C$5&lt;&gt;"BD01",JV!$C$5&lt;&gt;"E10",JV!$C$5&lt;&gt;"IVE"),(IF(JV!G50&gt;0,"D",IF(JV!H50&gt;0,"C"," "))&amp;LEFT(JV!$F$5&amp;"  ",2)&amp;JV!$F$6&amp;"      "),IF(AND(OR(JV!$C$5="CR05"),JV!G50&gt;0),"-",IF(AND(OR(JV!$C$5="CR05"),JV!H50&gt;0),"+",IF(AND(OR(JV!$C$5&lt;&gt;"E10",JV!$C$5&lt;&gt;"IVE"),JV!G50&gt;0),"+",IF(AND(OR(JV!$C$5&lt;&gt;"E10",JV!$C$5&lt;&gt;"IVE"),JV!H50&gt;0),"-",IF(AND(OR(JV!$C$5="BD01"),OR(JV!G50&gt;0,JV!H50&gt;0)),"+"," ")))))&amp;LEFT(JV!$F$5&amp;"  ",2)&amp;JV!$F$6&amp;"      ")</f>
        <v> 24C      </v>
      </c>
      <c r="H41" s="18" t="str">
        <f>LEFT(JV!A50&amp;"      ",6)</f>
        <v>      </v>
      </c>
      <c r="I41" s="18" t="str">
        <f>LEFT(JV!B50&amp;"      ",6)</f>
        <v>      </v>
      </c>
      <c r="J41" s="18" t="str">
        <f>LEFT(JV!C50&amp;"      ",6)</f>
        <v>      </v>
      </c>
      <c r="K41" s="18" t="str">
        <f>LEFT(JV!D50&amp;"      ",6)</f>
        <v>      </v>
      </c>
      <c r="L41" s="18" t="str">
        <f>LEFT(JV!E50&amp;"      ",6)</f>
        <v>      </v>
      </c>
      <c r="M41" s="18" t="str">
        <f>LEFT(JV!F50&amp;"      ",6)</f>
        <v>      </v>
      </c>
      <c r="N41" s="16" t="str">
        <f>LEFT(JV!M50&amp;"        ",8)&amp;LEFT(JV!N50&amp;"    ",4)&amp;LEFT(JV!O50&amp;"    ",4)&amp;LEFT(JV!P50&amp;" ",1)&amp;LEFT(JV!Q50&amp;"        ",8)&amp;LEFT(JV!R50&amp;" ",1)</f>
        <v>                          </v>
      </c>
    </row>
    <row r="42" spans="1:14" ht="12.75">
      <c r="A42" s="16" t="s">
        <v>148</v>
      </c>
      <c r="B42" s="18" t="str">
        <f>LEFT(JV!$C$4&amp;"        ",8)&amp;"        "&amp;2</f>
        <v>                2</v>
      </c>
      <c r="C42" s="18" t="str">
        <f>LEFT((JV!$C$5&amp;" "),4)</f>
        <v> </v>
      </c>
      <c r="D42" s="18" t="str">
        <f>LEFT((JV!J51&amp;"        "),8)</f>
        <v>        </v>
      </c>
      <c r="E42" s="18" t="str">
        <f>RIGHT("000000000000"&amp;((JV!G51+JV!H51)*100),12)</f>
        <v>000000000000</v>
      </c>
      <c r="F42" s="18" t="str">
        <f>LEFT(JV!I51&amp;"                                   ",35)</f>
        <v>                                   </v>
      </c>
      <c r="G42" s="18" t="str">
        <f>IF(AND(JV!$C$5&lt;&gt;"CR05",JV!$C$5&lt;&gt;"BD01",JV!$C$5&lt;&gt;"E10",JV!$C$5&lt;&gt;"IVE"),(IF(JV!G51&gt;0,"D",IF(JV!H51&gt;0,"C"," "))&amp;LEFT(JV!$F$5&amp;"  ",2)&amp;JV!$F$6&amp;"      "),IF(AND(OR(JV!$C$5="CR05"),JV!G51&gt;0),"-",IF(AND(OR(JV!$C$5="CR05"),JV!H51&gt;0),"+",IF(AND(OR(JV!$C$5&lt;&gt;"E10",JV!$C$5&lt;&gt;"IVE"),JV!G51&gt;0),"+",IF(AND(OR(JV!$C$5&lt;&gt;"E10",JV!$C$5&lt;&gt;"IVE"),JV!H51&gt;0),"-",IF(AND(OR(JV!$C$5="BD01"),OR(JV!G51&gt;0,JV!H51&gt;0)),"+"," ")))))&amp;LEFT(JV!$F$5&amp;"  ",2)&amp;JV!$F$6&amp;"      ")</f>
        <v> 24C      </v>
      </c>
      <c r="H42" s="18" t="str">
        <f>LEFT(JV!A51&amp;"      ",6)</f>
        <v>      </v>
      </c>
      <c r="I42" s="18" t="str">
        <f>LEFT(JV!B51&amp;"      ",6)</f>
        <v>      </v>
      </c>
      <c r="J42" s="18" t="str">
        <f>LEFT(JV!C51&amp;"      ",6)</f>
        <v>      </v>
      </c>
      <c r="K42" s="18" t="str">
        <f>LEFT(JV!D51&amp;"      ",6)</f>
        <v>      </v>
      </c>
      <c r="L42" s="18" t="str">
        <f>LEFT(JV!E51&amp;"      ",6)</f>
        <v>      </v>
      </c>
      <c r="M42" s="18" t="str">
        <f>LEFT(JV!F51&amp;"      ",6)</f>
        <v>      </v>
      </c>
      <c r="N42" s="16" t="str">
        <f>LEFT(JV!M51&amp;"        ",8)&amp;LEFT(JV!N51&amp;"    ",4)&amp;LEFT(JV!O51&amp;"    ",4)&amp;LEFT(JV!P51&amp;" ",1)&amp;LEFT(JV!Q51&amp;"        ",8)&amp;LEFT(JV!R51&amp;" ",1)</f>
        <v>                          </v>
      </c>
    </row>
    <row r="43" spans="1:14" ht="12.75">
      <c r="A43" s="16" t="s">
        <v>149</v>
      </c>
      <c r="B43" s="18" t="str">
        <f>LEFT(JV!$C$4&amp;"        ",8)&amp;"        "&amp;2</f>
        <v>                2</v>
      </c>
      <c r="C43" s="18" t="str">
        <f>LEFT((JV!$C$5&amp;" "),4)</f>
        <v> </v>
      </c>
      <c r="D43" s="18" t="str">
        <f>LEFT((JV!J52&amp;"        "),8)</f>
        <v>        </v>
      </c>
      <c r="E43" s="18" t="str">
        <f>RIGHT("000000000000"&amp;((JV!G52+JV!H52)*100),12)</f>
        <v>000000000000</v>
      </c>
      <c r="F43" s="18" t="str">
        <f>LEFT(JV!I52&amp;"                                   ",35)</f>
        <v>                                   </v>
      </c>
      <c r="G43" s="18" t="str">
        <f>IF(AND(JV!$C$5&lt;&gt;"CR05",JV!$C$5&lt;&gt;"BD01",JV!$C$5&lt;&gt;"E10",JV!$C$5&lt;&gt;"IVE"),(IF(JV!G52&gt;0,"D",IF(JV!H52&gt;0,"C"," "))&amp;LEFT(JV!$F$5&amp;"  ",2)&amp;JV!$F$6&amp;"      "),IF(AND(OR(JV!$C$5="CR05"),JV!G52&gt;0),"-",IF(AND(OR(JV!$C$5="CR05"),JV!H52&gt;0),"+",IF(AND(OR(JV!$C$5&lt;&gt;"E10",JV!$C$5&lt;&gt;"IVE"),JV!G52&gt;0),"+",IF(AND(OR(JV!$C$5&lt;&gt;"E10",JV!$C$5&lt;&gt;"IVE"),JV!H52&gt;0),"-",IF(AND(OR(JV!$C$5="BD01"),OR(JV!G52&gt;0,JV!H52&gt;0)),"+"," ")))))&amp;LEFT(JV!$F$5&amp;"  ",2)&amp;JV!$F$6&amp;"      ")</f>
        <v> 24C      </v>
      </c>
      <c r="H43" s="18" t="str">
        <f>LEFT(JV!A52&amp;"      ",6)</f>
        <v>      </v>
      </c>
      <c r="I43" s="18" t="str">
        <f>LEFT(JV!B52&amp;"      ",6)</f>
        <v>      </v>
      </c>
      <c r="J43" s="18" t="str">
        <f>LEFT(JV!C52&amp;"      ",6)</f>
        <v>      </v>
      </c>
      <c r="K43" s="18" t="str">
        <f>LEFT(JV!D52&amp;"      ",6)</f>
        <v>      </v>
      </c>
      <c r="L43" s="18" t="str">
        <f>LEFT(JV!E52&amp;"      ",6)</f>
        <v>      </v>
      </c>
      <c r="M43" s="18" t="str">
        <f>LEFT(JV!F52&amp;"      ",6)</f>
        <v>      </v>
      </c>
      <c r="N43" s="16" t="str">
        <f>LEFT(JV!M52&amp;"        ",8)&amp;LEFT(JV!N52&amp;"    ",4)&amp;LEFT(JV!O52&amp;"    ",4)&amp;LEFT(JV!P52&amp;" ",1)&amp;LEFT(JV!Q52&amp;"        ",8)&amp;LEFT(JV!R52&amp;" ",1)</f>
        <v>                          </v>
      </c>
    </row>
    <row r="44" spans="1:14" ht="12.75">
      <c r="A44" s="16" t="s">
        <v>150</v>
      </c>
      <c r="B44" s="18" t="str">
        <f>LEFT(JV!$C$4&amp;"        ",8)&amp;"        "&amp;2</f>
        <v>                2</v>
      </c>
      <c r="C44" s="18" t="str">
        <f>LEFT((JV!$C$5&amp;" "),4)</f>
        <v> </v>
      </c>
      <c r="D44" s="18" t="str">
        <f>LEFT((JV!J53&amp;"        "),8)</f>
        <v>        </v>
      </c>
      <c r="E44" s="18" t="str">
        <f>RIGHT("000000000000"&amp;((JV!G53+JV!H53)*100),12)</f>
        <v>000000000000</v>
      </c>
      <c r="F44" s="18" t="str">
        <f>LEFT(JV!I53&amp;"                                   ",35)</f>
        <v>                                   </v>
      </c>
      <c r="G44" s="18" t="str">
        <f>IF(AND(JV!$C$5&lt;&gt;"CR05",JV!$C$5&lt;&gt;"BD01",JV!$C$5&lt;&gt;"E10",JV!$C$5&lt;&gt;"IVE"),(IF(JV!G53&gt;0,"D",IF(JV!H53&gt;0,"C"," "))&amp;LEFT(JV!$F$5&amp;"  ",2)&amp;JV!$F$6&amp;"      "),IF(AND(OR(JV!$C$5="CR05"),JV!G53&gt;0),"-",IF(AND(OR(JV!$C$5="CR05"),JV!H53&gt;0),"+",IF(AND(OR(JV!$C$5&lt;&gt;"E10",JV!$C$5&lt;&gt;"IVE"),JV!G53&gt;0),"+",IF(AND(OR(JV!$C$5&lt;&gt;"E10",JV!$C$5&lt;&gt;"IVE"),JV!H53&gt;0),"-",IF(AND(OR(JV!$C$5="BD01"),OR(JV!G53&gt;0,JV!H53&gt;0)),"+"," ")))))&amp;LEFT(JV!$F$5&amp;"  ",2)&amp;JV!$F$6&amp;"      ")</f>
        <v> 24C      </v>
      </c>
      <c r="H44" s="18" t="str">
        <f>LEFT(JV!A53&amp;"      ",6)</f>
        <v>      </v>
      </c>
      <c r="I44" s="18" t="str">
        <f>LEFT(JV!B53&amp;"      ",6)</f>
        <v>      </v>
      </c>
      <c r="J44" s="18" t="str">
        <f>LEFT(JV!C53&amp;"      ",6)</f>
        <v>      </v>
      </c>
      <c r="K44" s="18" t="str">
        <f>LEFT(JV!D53&amp;"      ",6)</f>
        <v>      </v>
      </c>
      <c r="L44" s="18" t="str">
        <f>LEFT(JV!E53&amp;"      ",6)</f>
        <v>      </v>
      </c>
      <c r="M44" s="18" t="str">
        <f>LEFT(JV!F53&amp;"      ",6)</f>
        <v>      </v>
      </c>
      <c r="N44" s="16" t="str">
        <f>LEFT(JV!M53&amp;"        ",8)&amp;LEFT(JV!N53&amp;"    ",4)&amp;LEFT(JV!O53&amp;"    ",4)&amp;LEFT(JV!P53&amp;" ",1)&amp;LEFT(JV!Q53&amp;"        ",8)&amp;LEFT(JV!R53&amp;" ",1)</f>
        <v>                          </v>
      </c>
    </row>
    <row r="45" spans="1:14" ht="12.75">
      <c r="A45" s="16" t="s">
        <v>245</v>
      </c>
      <c r="B45" s="18" t="str">
        <f>LEFT(JV!$C$4&amp;"        ",8)&amp;"        "&amp;2</f>
        <v>                2</v>
      </c>
      <c r="C45" s="18" t="str">
        <f>LEFT((JV!$C$5&amp;" "),4)</f>
        <v> </v>
      </c>
      <c r="D45" s="18" t="str">
        <f>LEFT((JV!J54&amp;"        "),8)</f>
        <v>        </v>
      </c>
      <c r="E45" s="18" t="str">
        <f>RIGHT("000000000000"&amp;((JV!G54+JV!H54)*100),12)</f>
        <v>000000000000</v>
      </c>
      <c r="F45" s="18" t="str">
        <f>LEFT(JV!I54&amp;"                                   ",35)</f>
        <v>                                   </v>
      </c>
      <c r="G45" s="18" t="str">
        <f>IF(AND(JV!$C$5&lt;&gt;"CR05",JV!$C$5&lt;&gt;"BD01",JV!$C$5&lt;&gt;"E10",JV!$C$5&lt;&gt;"IVE"),(IF(JV!G54&gt;0,"D",IF(JV!H54&gt;0,"C"," "))&amp;LEFT(JV!$F$5&amp;"  ",2)&amp;JV!$F$6&amp;"      "),IF(AND(OR(JV!$C$5="CR05"),JV!G54&gt;0),"-",IF(AND(OR(JV!$C$5="CR05"),JV!H54&gt;0),"+",IF(AND(OR(JV!$C$5&lt;&gt;"E10",JV!$C$5&lt;&gt;"IVE"),JV!G54&gt;0),"+",IF(AND(OR(JV!$C$5&lt;&gt;"E10",JV!$C$5&lt;&gt;"IVE"),JV!H54&gt;0),"-",IF(AND(OR(JV!$C$5="BD01"),OR(JV!G54&gt;0,JV!H54&gt;0)),"+"," ")))))&amp;LEFT(JV!$F$5&amp;"  ",2)&amp;JV!$F$6&amp;"      ")</f>
        <v> 24C      </v>
      </c>
      <c r="H45" s="18" t="str">
        <f>LEFT(JV!A54&amp;"      ",6)</f>
        <v>      </v>
      </c>
      <c r="I45" s="18" t="str">
        <f>LEFT(JV!B54&amp;"      ",6)</f>
        <v>      </v>
      </c>
      <c r="J45" s="18" t="str">
        <f>LEFT(JV!C54&amp;"      ",6)</f>
        <v>      </v>
      </c>
      <c r="K45" s="18" t="str">
        <f>LEFT(JV!D54&amp;"      ",6)</f>
        <v>      </v>
      </c>
      <c r="L45" s="18" t="str">
        <f>LEFT(JV!E54&amp;"      ",6)</f>
        <v>      </v>
      </c>
      <c r="M45" s="18" t="str">
        <f>LEFT(JV!F54&amp;"      ",6)</f>
        <v>      </v>
      </c>
      <c r="N45" s="16" t="str">
        <f>LEFT(JV!M54&amp;"        ",8)&amp;LEFT(JV!N54&amp;"    ",4)&amp;LEFT(JV!O54&amp;"    ",4)&amp;LEFT(JV!P54&amp;" ",1)&amp;LEFT(JV!Q54&amp;"        ",8)&amp;LEFT(JV!R54&amp;" ",1)</f>
        <v>                          </v>
      </c>
    </row>
    <row r="46" spans="1:14" ht="12.75">
      <c r="A46" s="16" t="s">
        <v>246</v>
      </c>
      <c r="B46" s="18" t="str">
        <f>LEFT(JV!$C$4&amp;"        ",8)&amp;"        "&amp;2</f>
        <v>                2</v>
      </c>
      <c r="C46" s="18" t="str">
        <f>LEFT((JV!$C$5&amp;" "),4)</f>
        <v> </v>
      </c>
      <c r="D46" s="18" t="str">
        <f>LEFT((JV!J55&amp;"        "),8)</f>
        <v>        </v>
      </c>
      <c r="E46" s="18" t="str">
        <f>RIGHT("000000000000"&amp;((JV!G55+JV!H55)*100),12)</f>
        <v>000000000000</v>
      </c>
      <c r="F46" s="18" t="str">
        <f>LEFT(JV!I55&amp;"                                   ",35)</f>
        <v>                                   </v>
      </c>
      <c r="G46" s="18" t="str">
        <f>IF(AND(JV!$C$5&lt;&gt;"CR05",JV!$C$5&lt;&gt;"BD01",JV!$C$5&lt;&gt;"E10",JV!$C$5&lt;&gt;"IVE"),(IF(JV!G55&gt;0,"D",IF(JV!H55&gt;0,"C"," "))&amp;LEFT(JV!$F$5&amp;"  ",2)&amp;JV!$F$6&amp;"      "),IF(AND(OR(JV!$C$5="CR05"),JV!G55&gt;0),"-",IF(AND(OR(JV!$C$5="CR05"),JV!H55&gt;0),"+",IF(AND(OR(JV!$C$5&lt;&gt;"E10",JV!$C$5&lt;&gt;"IVE"),JV!G55&gt;0),"+",IF(AND(OR(JV!$C$5&lt;&gt;"E10",JV!$C$5&lt;&gt;"IVE"),JV!H55&gt;0),"-",IF(AND(OR(JV!$C$5="BD01"),OR(JV!G55&gt;0,JV!H55&gt;0)),"+"," ")))))&amp;LEFT(JV!$F$5&amp;"  ",2)&amp;JV!$F$6&amp;"      ")</f>
        <v> 24C      </v>
      </c>
      <c r="H46" s="18" t="str">
        <f>LEFT(JV!A55&amp;"      ",6)</f>
        <v>      </v>
      </c>
      <c r="I46" s="18" t="str">
        <f>LEFT(JV!B55&amp;"      ",6)</f>
        <v>      </v>
      </c>
      <c r="J46" s="18" t="str">
        <f>LEFT(JV!C55&amp;"      ",6)</f>
        <v>      </v>
      </c>
      <c r="K46" s="18" t="str">
        <f>LEFT(JV!D55&amp;"      ",6)</f>
        <v>      </v>
      </c>
      <c r="L46" s="18" t="str">
        <f>LEFT(JV!E55&amp;"      ",6)</f>
        <v>      </v>
      </c>
      <c r="M46" s="18" t="str">
        <f>LEFT(JV!F55&amp;"      ",6)</f>
        <v>      </v>
      </c>
      <c r="N46" s="16" t="str">
        <f>LEFT(JV!M55&amp;"        ",8)&amp;LEFT(JV!N55&amp;"    ",4)&amp;LEFT(JV!O55&amp;"    ",4)&amp;LEFT(JV!P55&amp;" ",1)&amp;LEFT(JV!Q55&amp;"        ",8)&amp;LEFT(JV!R55&amp;" ",1)</f>
        <v>                          </v>
      </c>
    </row>
    <row r="47" spans="1:14" ht="12.75">
      <c r="A47" s="16" t="s">
        <v>247</v>
      </c>
      <c r="B47" s="18" t="str">
        <f>LEFT(JV!$C$4&amp;"        ",8)&amp;"        "&amp;2</f>
        <v>                2</v>
      </c>
      <c r="C47" s="18" t="str">
        <f>LEFT((JV!$C$5&amp;" "),4)</f>
        <v> </v>
      </c>
      <c r="D47" s="18" t="str">
        <f>LEFT((JV!J56&amp;"        "),8)</f>
        <v>        </v>
      </c>
      <c r="E47" s="18" t="str">
        <f>RIGHT("000000000000"&amp;((JV!G56+JV!H56)*100),12)</f>
        <v>000000000000</v>
      </c>
      <c r="F47" s="18" t="str">
        <f>LEFT(JV!I56&amp;"                                   ",35)</f>
        <v>                                   </v>
      </c>
      <c r="G47" s="18" t="str">
        <f>IF(AND(JV!$C$5&lt;&gt;"CR05",JV!$C$5&lt;&gt;"BD01",JV!$C$5&lt;&gt;"E10",JV!$C$5&lt;&gt;"IVE"),(IF(JV!G56&gt;0,"D",IF(JV!H56&gt;0,"C"," "))&amp;LEFT(JV!$F$5&amp;"  ",2)&amp;JV!$F$6&amp;"      "),IF(AND(OR(JV!$C$5="CR05"),JV!G56&gt;0),"-",IF(AND(OR(JV!$C$5="CR05"),JV!H56&gt;0),"+",IF(AND(OR(JV!$C$5&lt;&gt;"E10",JV!$C$5&lt;&gt;"IVE"),JV!G56&gt;0),"+",IF(AND(OR(JV!$C$5&lt;&gt;"E10",JV!$C$5&lt;&gt;"IVE"),JV!H56&gt;0),"-",IF(AND(OR(JV!$C$5="BD01"),OR(JV!G56&gt;0,JV!H56&gt;0)),"+"," ")))))&amp;LEFT(JV!$F$5&amp;"  ",2)&amp;JV!$F$6&amp;"      ")</f>
        <v> 24C      </v>
      </c>
      <c r="H47" s="18" t="str">
        <f>LEFT(JV!A56&amp;"      ",6)</f>
        <v>      </v>
      </c>
      <c r="I47" s="18" t="str">
        <f>LEFT(JV!B56&amp;"      ",6)</f>
        <v>      </v>
      </c>
      <c r="J47" s="18" t="str">
        <f>LEFT(JV!C56&amp;"      ",6)</f>
        <v>      </v>
      </c>
      <c r="K47" s="18" t="str">
        <f>LEFT(JV!D56&amp;"      ",6)</f>
        <v>      </v>
      </c>
      <c r="L47" s="18" t="str">
        <f>LEFT(JV!E56&amp;"      ",6)</f>
        <v>      </v>
      </c>
      <c r="M47" s="18" t="str">
        <f>LEFT(JV!F56&amp;"      ",6)</f>
        <v>      </v>
      </c>
      <c r="N47" s="16" t="str">
        <f>LEFT(JV!M56&amp;"        ",8)&amp;LEFT(JV!N56&amp;"    ",4)&amp;LEFT(JV!O56&amp;"    ",4)&amp;LEFT(JV!P56&amp;" ",1)&amp;LEFT(JV!Q56&amp;"        ",8)&amp;LEFT(JV!R56&amp;" ",1)</f>
        <v>                          </v>
      </c>
    </row>
    <row r="48" spans="1:14" ht="12.75">
      <c r="A48" s="16" t="s">
        <v>248</v>
      </c>
      <c r="B48" s="18" t="str">
        <f>LEFT(JV!$C$4&amp;"        ",8)&amp;"        "&amp;2</f>
        <v>                2</v>
      </c>
      <c r="C48" s="18" t="str">
        <f>LEFT((JV!$C$5&amp;" "),4)</f>
        <v> </v>
      </c>
      <c r="D48" s="18" t="str">
        <f>LEFT((JV!J57&amp;"        "),8)</f>
        <v>        </v>
      </c>
      <c r="E48" s="18" t="str">
        <f>RIGHT("000000000000"&amp;((JV!G57+JV!H57)*100),12)</f>
        <v>000000000000</v>
      </c>
      <c r="F48" s="18" t="str">
        <f>LEFT(JV!I57&amp;"                                   ",35)</f>
        <v>                                   </v>
      </c>
      <c r="G48" s="18" t="str">
        <f>IF(AND(JV!$C$5&lt;&gt;"CR05",JV!$C$5&lt;&gt;"BD01",JV!$C$5&lt;&gt;"E10",JV!$C$5&lt;&gt;"IVE"),(IF(JV!G57&gt;0,"D",IF(JV!H57&gt;0,"C"," "))&amp;LEFT(JV!$F$5&amp;"  ",2)&amp;JV!$F$6&amp;"      "),IF(AND(OR(JV!$C$5="CR05"),JV!G57&gt;0),"-",IF(AND(OR(JV!$C$5="CR05"),JV!H57&gt;0),"+",IF(AND(OR(JV!$C$5&lt;&gt;"E10",JV!$C$5&lt;&gt;"IVE"),JV!G57&gt;0),"+",IF(AND(OR(JV!$C$5&lt;&gt;"E10",JV!$C$5&lt;&gt;"IVE"),JV!H57&gt;0),"-",IF(AND(OR(JV!$C$5="BD01"),OR(JV!G57&gt;0,JV!H57&gt;0)),"+"," ")))))&amp;LEFT(JV!$F$5&amp;"  ",2)&amp;JV!$F$6&amp;"      ")</f>
        <v> 24C      </v>
      </c>
      <c r="H48" s="18" t="str">
        <f>LEFT(JV!A57&amp;"      ",6)</f>
        <v>      </v>
      </c>
      <c r="I48" s="18" t="str">
        <f>LEFT(JV!B57&amp;"      ",6)</f>
        <v>      </v>
      </c>
      <c r="J48" s="18" t="str">
        <f>LEFT(JV!C57&amp;"      ",6)</f>
        <v>      </v>
      </c>
      <c r="K48" s="18" t="str">
        <f>LEFT(JV!D57&amp;"      ",6)</f>
        <v>      </v>
      </c>
      <c r="L48" s="18" t="str">
        <f>LEFT(JV!E57&amp;"      ",6)</f>
        <v>      </v>
      </c>
      <c r="M48" s="18" t="str">
        <f>LEFT(JV!F57&amp;"      ",6)</f>
        <v>      </v>
      </c>
      <c r="N48" s="16" t="str">
        <f>LEFT(JV!M57&amp;"        ",8)&amp;LEFT(JV!N57&amp;"    ",4)&amp;LEFT(JV!O57&amp;"    ",4)&amp;LEFT(JV!P57&amp;" ",1)&amp;LEFT(JV!Q57&amp;"        ",8)&amp;LEFT(JV!R57&amp;" ",1)</f>
        <v>                          </v>
      </c>
    </row>
    <row r="49" spans="1:14" ht="12.75">
      <c r="A49" s="16" t="s">
        <v>249</v>
      </c>
      <c r="B49" s="18" t="str">
        <f>LEFT(JV!$C$4&amp;"        ",8)&amp;"        "&amp;2</f>
        <v>                2</v>
      </c>
      <c r="C49" s="18" t="str">
        <f>LEFT((JV!$C$5&amp;" "),4)</f>
        <v> </v>
      </c>
      <c r="D49" s="18" t="str">
        <f>LEFT((JV!J58&amp;"        "),8)</f>
        <v>        </v>
      </c>
      <c r="E49" s="18" t="str">
        <f>RIGHT("000000000000"&amp;((JV!G58+JV!H58)*100),12)</f>
        <v>000000000000</v>
      </c>
      <c r="F49" s="18" t="str">
        <f>LEFT(JV!I58&amp;"                                   ",35)</f>
        <v>                                   </v>
      </c>
      <c r="G49" s="18" t="str">
        <f>IF(AND(JV!$C$5&lt;&gt;"CR05",JV!$C$5&lt;&gt;"BD01",JV!$C$5&lt;&gt;"E10",JV!$C$5&lt;&gt;"IVE"),(IF(JV!G58&gt;0,"D",IF(JV!H58&gt;0,"C"," "))&amp;LEFT(JV!$F$5&amp;"  ",2)&amp;JV!$F$6&amp;"      "),IF(AND(OR(JV!$C$5="CR05"),JV!G58&gt;0),"-",IF(AND(OR(JV!$C$5="CR05"),JV!H58&gt;0),"+",IF(AND(OR(JV!$C$5&lt;&gt;"E10",JV!$C$5&lt;&gt;"IVE"),JV!G58&gt;0),"+",IF(AND(OR(JV!$C$5&lt;&gt;"E10",JV!$C$5&lt;&gt;"IVE"),JV!H58&gt;0),"-",IF(AND(OR(JV!$C$5="BD01"),OR(JV!G58&gt;0,JV!H58&gt;0)),"+"," ")))))&amp;LEFT(JV!$F$5&amp;"  ",2)&amp;JV!$F$6&amp;"      ")</f>
        <v> 24C      </v>
      </c>
      <c r="H49" s="18" t="str">
        <f>LEFT(JV!A58&amp;"      ",6)</f>
        <v>      </v>
      </c>
      <c r="I49" s="18" t="str">
        <f>LEFT(JV!B58&amp;"      ",6)</f>
        <v>      </v>
      </c>
      <c r="J49" s="18" t="str">
        <f>LEFT(JV!C58&amp;"      ",6)</f>
        <v>      </v>
      </c>
      <c r="K49" s="18" t="str">
        <f>LEFT(JV!D58&amp;"      ",6)</f>
        <v>      </v>
      </c>
      <c r="L49" s="18" t="str">
        <f>LEFT(JV!E58&amp;"      ",6)</f>
        <v>      </v>
      </c>
      <c r="M49" s="18" t="str">
        <f>LEFT(JV!F58&amp;"      ",6)</f>
        <v>      </v>
      </c>
      <c r="N49" s="16" t="str">
        <f>LEFT(JV!M58&amp;"        ",8)&amp;LEFT(JV!N58&amp;"    ",4)&amp;LEFT(JV!O58&amp;"    ",4)&amp;LEFT(JV!P58&amp;" ",1)&amp;LEFT(JV!Q58&amp;"        ",8)&amp;LEFT(JV!R58&amp;" ",1)</f>
        <v>                          </v>
      </c>
    </row>
    <row r="50" spans="1:14" ht="12.75">
      <c r="A50" s="16" t="s">
        <v>250</v>
      </c>
      <c r="B50" s="18" t="str">
        <f>LEFT(JV!$C$4&amp;"        ",8)&amp;"        "&amp;2</f>
        <v>                2</v>
      </c>
      <c r="C50" s="18" t="str">
        <f>LEFT((JV!$C$5&amp;" "),4)</f>
        <v> </v>
      </c>
      <c r="D50" s="18" t="str">
        <f>LEFT((JV!J59&amp;"        "),8)</f>
        <v>        </v>
      </c>
      <c r="E50" s="18" t="str">
        <f>RIGHT("000000000000"&amp;((JV!G59+JV!H59)*100),12)</f>
        <v>000000000000</v>
      </c>
      <c r="F50" s="18" t="str">
        <f>LEFT(JV!I59&amp;"                                   ",35)</f>
        <v>                                   </v>
      </c>
      <c r="G50" s="18" t="str">
        <f>IF(AND(JV!$C$5&lt;&gt;"CR05",JV!$C$5&lt;&gt;"BD01",JV!$C$5&lt;&gt;"E10",JV!$C$5&lt;&gt;"IVE"),(IF(JV!G59&gt;0,"D",IF(JV!H59&gt;0,"C"," "))&amp;LEFT(JV!$F$5&amp;"  ",2)&amp;JV!$F$6&amp;"      "),IF(AND(OR(JV!$C$5="CR05"),JV!G59&gt;0),"-",IF(AND(OR(JV!$C$5="CR05"),JV!H59&gt;0),"+",IF(AND(OR(JV!$C$5&lt;&gt;"E10",JV!$C$5&lt;&gt;"IVE"),JV!G59&gt;0),"+",IF(AND(OR(JV!$C$5&lt;&gt;"E10",JV!$C$5&lt;&gt;"IVE"),JV!H59&gt;0),"-",IF(AND(OR(JV!$C$5="BD01"),OR(JV!G59&gt;0,JV!H59&gt;0)),"+"," ")))))&amp;LEFT(JV!$F$5&amp;"  ",2)&amp;JV!$F$6&amp;"      ")</f>
        <v> 24C      </v>
      </c>
      <c r="H50" s="18" t="str">
        <f>LEFT(JV!A59&amp;"      ",6)</f>
        <v>      </v>
      </c>
      <c r="I50" s="18" t="str">
        <f>LEFT(JV!B59&amp;"      ",6)</f>
        <v>      </v>
      </c>
      <c r="J50" s="18" t="str">
        <f>LEFT(JV!C59&amp;"      ",6)</f>
        <v>      </v>
      </c>
      <c r="K50" s="18" t="str">
        <f>LEFT(JV!D59&amp;"      ",6)</f>
        <v>      </v>
      </c>
      <c r="L50" s="18" t="str">
        <f>LEFT(JV!E59&amp;"      ",6)</f>
        <v>      </v>
      </c>
      <c r="M50" s="18" t="str">
        <f>LEFT(JV!F59&amp;"      ",6)</f>
        <v>      </v>
      </c>
      <c r="N50" s="16" t="str">
        <f>LEFT(JV!M59&amp;"        ",8)&amp;LEFT(JV!N59&amp;"    ",4)&amp;LEFT(JV!O59&amp;"    ",4)&amp;LEFT(JV!P59&amp;" ",1)&amp;LEFT(JV!Q59&amp;"        ",8)&amp;LEFT(JV!R59&amp;" ",1)</f>
        <v>                          </v>
      </c>
    </row>
    <row r="51" spans="1:14" ht="12.75">
      <c r="A51" s="16" t="s">
        <v>251</v>
      </c>
      <c r="B51" s="18" t="str">
        <f>LEFT(JV!$C$4&amp;"        ",8)&amp;"        "&amp;2</f>
        <v>                2</v>
      </c>
      <c r="C51" s="18" t="str">
        <f>LEFT((JV!$C$5&amp;" "),4)</f>
        <v> </v>
      </c>
      <c r="D51" s="18" t="str">
        <f>LEFT((JV!J60&amp;"        "),8)</f>
        <v>        </v>
      </c>
      <c r="E51" s="18" t="str">
        <f>RIGHT("000000000000"&amp;((JV!G60+JV!H60)*100),12)</f>
        <v>000000000000</v>
      </c>
      <c r="F51" s="18" t="str">
        <f>LEFT(JV!I60&amp;"                                   ",35)</f>
        <v>                                   </v>
      </c>
      <c r="G51" s="18" t="str">
        <f>IF(AND(JV!$C$5&lt;&gt;"CR05",JV!$C$5&lt;&gt;"BD01",JV!$C$5&lt;&gt;"E10",JV!$C$5&lt;&gt;"IVE"),(IF(JV!G60&gt;0,"D",IF(JV!H60&gt;0,"C"," "))&amp;LEFT(JV!$F$5&amp;"  ",2)&amp;JV!$F$6&amp;"      "),IF(AND(OR(JV!$C$5="CR05"),JV!G60&gt;0),"-",IF(AND(OR(JV!$C$5="CR05"),JV!H60&gt;0),"+",IF(AND(OR(JV!$C$5&lt;&gt;"E10",JV!$C$5&lt;&gt;"IVE"),JV!G60&gt;0),"+",IF(AND(OR(JV!$C$5&lt;&gt;"E10",JV!$C$5&lt;&gt;"IVE"),JV!H60&gt;0),"-",IF(AND(OR(JV!$C$5="BD01"),OR(JV!G60&gt;0,JV!H60&gt;0)),"+"," ")))))&amp;LEFT(JV!$F$5&amp;"  ",2)&amp;JV!$F$6&amp;"      ")</f>
        <v> 24C      </v>
      </c>
      <c r="H51" s="18" t="str">
        <f>LEFT(JV!A60&amp;"      ",6)</f>
        <v>      </v>
      </c>
      <c r="I51" s="18" t="str">
        <f>LEFT(JV!B60&amp;"      ",6)</f>
        <v>      </v>
      </c>
      <c r="J51" s="18" t="str">
        <f>LEFT(JV!C60&amp;"      ",6)</f>
        <v>      </v>
      </c>
      <c r="K51" s="18" t="str">
        <f>LEFT(JV!D60&amp;"      ",6)</f>
        <v>      </v>
      </c>
      <c r="L51" s="18" t="str">
        <f>LEFT(JV!E60&amp;"      ",6)</f>
        <v>      </v>
      </c>
      <c r="M51" s="18" t="str">
        <f>LEFT(JV!F60&amp;"      ",6)</f>
        <v>      </v>
      </c>
      <c r="N51" s="16" t="str">
        <f>LEFT(JV!M60&amp;"        ",8)&amp;LEFT(JV!N60&amp;"    ",4)&amp;LEFT(JV!O60&amp;"    ",4)&amp;LEFT(JV!P60&amp;" ",1)&amp;LEFT(JV!Q60&amp;"        ",8)&amp;LEFT(JV!R60&amp;" ",1)</f>
        <v>                          </v>
      </c>
    </row>
    <row r="52" spans="1:14" ht="12.75">
      <c r="A52" s="16" t="s">
        <v>252</v>
      </c>
      <c r="B52" s="18" t="str">
        <f>LEFT(JV!$C$4&amp;"        ",8)&amp;"        "&amp;2</f>
        <v>                2</v>
      </c>
      <c r="C52" s="18" t="str">
        <f>LEFT((JV!$C$5&amp;" "),4)</f>
        <v> </v>
      </c>
      <c r="D52" s="18" t="str">
        <f>LEFT((JV!J61&amp;"        "),8)</f>
        <v>        </v>
      </c>
      <c r="E52" s="18" t="str">
        <f>RIGHT("000000000000"&amp;((JV!G61+JV!H61)*100),12)</f>
        <v>000000000000</v>
      </c>
      <c r="F52" s="18" t="str">
        <f>LEFT(JV!I61&amp;"                                   ",35)</f>
        <v>                                   </v>
      </c>
      <c r="G52" s="18" t="str">
        <f>IF(AND(JV!$C$5&lt;&gt;"CR05",JV!$C$5&lt;&gt;"BD01",JV!$C$5&lt;&gt;"E10",JV!$C$5&lt;&gt;"IVE"),(IF(JV!G61&gt;0,"D",IF(JV!H61&gt;0,"C"," "))&amp;LEFT(JV!$F$5&amp;"  ",2)&amp;JV!$F$6&amp;"      "),IF(AND(OR(JV!$C$5="CR05"),JV!G61&gt;0),"-",IF(AND(OR(JV!$C$5="CR05"),JV!H61&gt;0),"+",IF(AND(OR(JV!$C$5&lt;&gt;"E10",JV!$C$5&lt;&gt;"IVE"),JV!G61&gt;0),"+",IF(AND(OR(JV!$C$5&lt;&gt;"E10",JV!$C$5&lt;&gt;"IVE"),JV!H61&gt;0),"-",IF(AND(OR(JV!$C$5="BD01"),OR(JV!G61&gt;0,JV!H61&gt;0)),"+"," ")))))&amp;LEFT(JV!$F$5&amp;"  ",2)&amp;JV!$F$6&amp;"      ")</f>
        <v> 24C      </v>
      </c>
      <c r="H52" s="18" t="str">
        <f>LEFT(JV!A61&amp;"      ",6)</f>
        <v>      </v>
      </c>
      <c r="I52" s="18" t="str">
        <f>LEFT(JV!B61&amp;"      ",6)</f>
        <v>      </v>
      </c>
      <c r="J52" s="18" t="str">
        <f>LEFT(JV!C61&amp;"      ",6)</f>
        <v>      </v>
      </c>
      <c r="K52" s="18" t="str">
        <f>LEFT(JV!D61&amp;"      ",6)</f>
        <v>      </v>
      </c>
      <c r="L52" s="18" t="str">
        <f>LEFT(JV!E61&amp;"      ",6)</f>
        <v>      </v>
      </c>
      <c r="M52" s="18" t="str">
        <f>LEFT(JV!F61&amp;"      ",6)</f>
        <v>      </v>
      </c>
      <c r="N52" s="16" t="str">
        <f>LEFT(JV!M61&amp;"        ",8)&amp;LEFT(JV!N61&amp;"    ",4)&amp;LEFT(JV!O61&amp;"    ",4)&amp;LEFT(JV!P61&amp;" ",1)&amp;LEFT(JV!Q61&amp;"        ",8)&amp;LEFT(JV!R61&amp;" ",1)</f>
        <v>                          </v>
      </c>
    </row>
    <row r="53" spans="1:14" ht="12.75">
      <c r="A53" s="16" t="s">
        <v>253</v>
      </c>
      <c r="B53" s="18" t="str">
        <f>LEFT(JV!$C$4&amp;"        ",8)&amp;"        "&amp;2</f>
        <v>                2</v>
      </c>
      <c r="C53" s="18" t="str">
        <f>LEFT((JV!$C$5&amp;" "),4)</f>
        <v> </v>
      </c>
      <c r="D53" s="18" t="str">
        <f>LEFT((JV!J62&amp;"        "),8)</f>
        <v>        </v>
      </c>
      <c r="E53" s="18" t="str">
        <f>RIGHT("000000000000"&amp;((JV!G62+JV!H62)*100),12)</f>
        <v>000000000000</v>
      </c>
      <c r="F53" s="18" t="str">
        <f>LEFT(JV!I62&amp;"                                   ",35)</f>
        <v>                                   </v>
      </c>
      <c r="G53" s="18" t="str">
        <f>IF(AND(JV!$C$5&lt;&gt;"CR05",JV!$C$5&lt;&gt;"BD01",JV!$C$5&lt;&gt;"E10",JV!$C$5&lt;&gt;"IVE"),(IF(JV!G62&gt;0,"D",IF(JV!H62&gt;0,"C"," "))&amp;LEFT(JV!$F$5&amp;"  ",2)&amp;JV!$F$6&amp;"      "),IF(AND(OR(JV!$C$5="CR05"),JV!G62&gt;0),"-",IF(AND(OR(JV!$C$5="CR05"),JV!H62&gt;0),"+",IF(AND(OR(JV!$C$5&lt;&gt;"E10",JV!$C$5&lt;&gt;"IVE"),JV!G62&gt;0),"+",IF(AND(OR(JV!$C$5&lt;&gt;"E10",JV!$C$5&lt;&gt;"IVE"),JV!H62&gt;0),"-",IF(AND(OR(JV!$C$5="BD01"),OR(JV!G62&gt;0,JV!H62&gt;0)),"+"," ")))))&amp;LEFT(JV!$F$5&amp;"  ",2)&amp;JV!$F$6&amp;"      ")</f>
        <v> 24C      </v>
      </c>
      <c r="H53" s="18" t="str">
        <f>LEFT(JV!A62&amp;"      ",6)</f>
        <v>      </v>
      </c>
      <c r="I53" s="18" t="str">
        <f>LEFT(JV!B62&amp;"      ",6)</f>
        <v>      </v>
      </c>
      <c r="J53" s="18" t="str">
        <f>LEFT(JV!C62&amp;"      ",6)</f>
        <v>      </v>
      </c>
      <c r="K53" s="18" t="str">
        <f>LEFT(JV!D62&amp;"      ",6)</f>
        <v>      </v>
      </c>
      <c r="L53" s="18" t="str">
        <f>LEFT(JV!E62&amp;"      ",6)</f>
        <v>      </v>
      </c>
      <c r="M53" s="18" t="str">
        <f>LEFT(JV!F62&amp;"      ",6)</f>
        <v>      </v>
      </c>
      <c r="N53" s="16" t="str">
        <f>LEFT(JV!M62&amp;"        ",8)&amp;LEFT(JV!N62&amp;"    ",4)&amp;LEFT(JV!O62&amp;"    ",4)&amp;LEFT(JV!P62&amp;" ",1)&amp;LEFT(JV!Q62&amp;"        ",8)&amp;LEFT(JV!R62&amp;" ",1)</f>
        <v>                          </v>
      </c>
    </row>
    <row r="54" spans="1:14" ht="12.75">
      <c r="A54" s="16" t="s">
        <v>5</v>
      </c>
      <c r="B54" s="18" t="str">
        <f>LEFT(JV!$C$4&amp;"        ",8)&amp;"        "&amp;2</f>
        <v>                2</v>
      </c>
      <c r="C54" s="18" t="str">
        <f>LEFT((JV!$C$5&amp;" "),4)</f>
        <v> </v>
      </c>
      <c r="D54" s="18" t="str">
        <f>LEFT((JV!J63&amp;"        "),8)</f>
        <v>        </v>
      </c>
      <c r="E54" s="18" t="str">
        <f>RIGHT("000000000000"&amp;((JV!G63+JV!H63)*100),12)</f>
        <v>000000000000</v>
      </c>
      <c r="F54" s="18" t="str">
        <f>LEFT(JV!I63&amp;"                                   ",35)</f>
        <v>                                   </v>
      </c>
      <c r="G54" s="18" t="str">
        <f>IF(AND(JV!$C$5&lt;&gt;"CR05",JV!$C$5&lt;&gt;"BD01",JV!$C$5&lt;&gt;"E10",JV!$C$5&lt;&gt;"IVE"),(IF(JV!G63&gt;0,"D",IF(JV!H63&gt;0,"C"," "))&amp;LEFT(JV!$F$5&amp;"  ",2)&amp;JV!$F$6&amp;"      "),IF(AND(OR(JV!$C$5="CR05"),JV!G63&gt;0),"-",IF(AND(OR(JV!$C$5="CR05"),JV!H63&gt;0),"+",IF(AND(OR(JV!$C$5&lt;&gt;"E10",JV!$C$5&lt;&gt;"IVE"),JV!G63&gt;0),"+",IF(AND(OR(JV!$C$5&lt;&gt;"E10",JV!$C$5&lt;&gt;"IVE"),JV!H63&gt;0),"-",IF(AND(OR(JV!$C$5="BD01"),OR(JV!G63&gt;0,JV!H63&gt;0)),"+"," ")))))&amp;LEFT(JV!$F$5&amp;"  ",2)&amp;JV!$F$6&amp;"      ")</f>
        <v> 24C      </v>
      </c>
      <c r="H54" s="18" t="str">
        <f>LEFT(JV!A63&amp;"      ",6)</f>
        <v>      </v>
      </c>
      <c r="I54" s="18" t="str">
        <f>LEFT(JV!B63&amp;"      ",6)</f>
        <v>      </v>
      </c>
      <c r="J54" s="18" t="str">
        <f>LEFT(JV!C63&amp;"      ",6)</f>
        <v>      </v>
      </c>
      <c r="K54" s="18" t="str">
        <f>LEFT(JV!D63&amp;"      ",6)</f>
        <v>      </v>
      </c>
      <c r="L54" s="18" t="str">
        <f>LEFT(JV!E63&amp;"      ",6)</f>
        <v>      </v>
      </c>
      <c r="M54" s="18" t="str">
        <f>LEFT(JV!F63&amp;"      ",6)</f>
        <v>      </v>
      </c>
      <c r="N54" s="16" t="str">
        <f>LEFT(JV!M63&amp;"        ",8)&amp;LEFT(JV!N63&amp;"    ",4)&amp;LEFT(JV!O63&amp;"    ",4)&amp;LEFT(JV!P63&amp;" ",1)&amp;LEFT(JV!Q63&amp;"        ",8)&amp;LEFT(JV!R63&amp;" ",1)</f>
        <v>                          </v>
      </c>
    </row>
    <row r="55" spans="1:14" ht="12.75">
      <c r="A55" s="16" t="s">
        <v>6</v>
      </c>
      <c r="B55" s="18" t="str">
        <f>LEFT(JV!$C$4&amp;"        ",8)&amp;"        "&amp;2</f>
        <v>                2</v>
      </c>
      <c r="C55" s="18" t="str">
        <f>LEFT((JV!$C$5&amp;" "),4)</f>
        <v> </v>
      </c>
      <c r="D55" s="18" t="str">
        <f>LEFT((JV!J64&amp;"        "),8)</f>
        <v>        </v>
      </c>
      <c r="E55" s="18" t="str">
        <f>RIGHT("000000000000"&amp;((JV!G64+JV!H64)*100),12)</f>
        <v>000000000000</v>
      </c>
      <c r="F55" s="18" t="str">
        <f>LEFT(JV!I64&amp;"                                   ",35)</f>
        <v>                                   </v>
      </c>
      <c r="G55" s="18" t="str">
        <f>IF(AND(JV!$C$5&lt;&gt;"CR05",JV!$C$5&lt;&gt;"BD01",JV!$C$5&lt;&gt;"E10",JV!$C$5&lt;&gt;"IVE"),(IF(JV!G64&gt;0,"D",IF(JV!H64&gt;0,"C"," "))&amp;LEFT(JV!$F$5&amp;"  ",2)&amp;JV!$F$6&amp;"      "),IF(AND(OR(JV!$C$5="CR05"),JV!G64&gt;0),"-",IF(AND(OR(JV!$C$5="CR05"),JV!H64&gt;0),"+",IF(AND(OR(JV!$C$5&lt;&gt;"E10",JV!$C$5&lt;&gt;"IVE"),JV!G64&gt;0),"+",IF(AND(OR(JV!$C$5&lt;&gt;"E10",JV!$C$5&lt;&gt;"IVE"),JV!H64&gt;0),"-",IF(AND(OR(JV!$C$5="BD01"),OR(JV!G64&gt;0,JV!H64&gt;0)),"+"," ")))))&amp;LEFT(JV!$F$5&amp;"  ",2)&amp;JV!$F$6&amp;"      ")</f>
        <v> 24C      </v>
      </c>
      <c r="H55" s="18" t="str">
        <f>LEFT(JV!A64&amp;"      ",6)</f>
        <v>      </v>
      </c>
      <c r="I55" s="18" t="str">
        <f>LEFT(JV!B64&amp;"      ",6)</f>
        <v>      </v>
      </c>
      <c r="J55" s="18" t="str">
        <f>LEFT(JV!C64&amp;"      ",6)</f>
        <v>      </v>
      </c>
      <c r="K55" s="18" t="str">
        <f>LEFT(JV!D64&amp;"      ",6)</f>
        <v>      </v>
      </c>
      <c r="L55" s="18" t="str">
        <f>LEFT(JV!E64&amp;"      ",6)</f>
        <v>      </v>
      </c>
      <c r="M55" s="18" t="str">
        <f>LEFT(JV!F64&amp;"      ",6)</f>
        <v>      </v>
      </c>
      <c r="N55" s="16" t="str">
        <f>LEFT(JV!M64&amp;"        ",8)&amp;LEFT(JV!N64&amp;"    ",4)&amp;LEFT(JV!O64&amp;"    ",4)&amp;LEFT(JV!P64&amp;" ",1)&amp;LEFT(JV!Q64&amp;"        ",8)&amp;LEFT(JV!R64&amp;" ",1)</f>
        <v>                          </v>
      </c>
    </row>
    <row r="56" spans="1:14" ht="12.75">
      <c r="A56" s="16" t="s">
        <v>7</v>
      </c>
      <c r="B56" s="18" t="str">
        <f>LEFT(JV!$C$4&amp;"        ",8)&amp;"        "&amp;2</f>
        <v>                2</v>
      </c>
      <c r="C56" s="18" t="str">
        <f>LEFT((JV!$C$5&amp;" "),4)</f>
        <v> </v>
      </c>
      <c r="D56" s="18" t="str">
        <f>LEFT((JV!J65&amp;"        "),8)</f>
        <v>        </v>
      </c>
      <c r="E56" s="18" t="str">
        <f>RIGHT("000000000000"&amp;((JV!G65+JV!H65)*100),12)</f>
        <v>000000000000</v>
      </c>
      <c r="F56" s="18" t="str">
        <f>LEFT(JV!I65&amp;"                                   ",35)</f>
        <v>                                   </v>
      </c>
      <c r="G56" s="18" t="str">
        <f>IF(AND(JV!$C$5&lt;&gt;"CR05",JV!$C$5&lt;&gt;"BD01",JV!$C$5&lt;&gt;"E10",JV!$C$5&lt;&gt;"IVE"),(IF(JV!G65&gt;0,"D",IF(JV!H65&gt;0,"C"," "))&amp;LEFT(JV!$F$5&amp;"  ",2)&amp;JV!$F$6&amp;"      "),IF(AND(OR(JV!$C$5="CR05"),JV!G65&gt;0),"-",IF(AND(OR(JV!$C$5="CR05"),JV!H65&gt;0),"+",IF(AND(OR(JV!$C$5&lt;&gt;"E10",JV!$C$5&lt;&gt;"IVE"),JV!G65&gt;0),"+",IF(AND(OR(JV!$C$5&lt;&gt;"E10",JV!$C$5&lt;&gt;"IVE"),JV!H65&gt;0),"-",IF(AND(OR(JV!$C$5="BD01"),OR(JV!G65&gt;0,JV!H65&gt;0)),"+"," ")))))&amp;LEFT(JV!$F$5&amp;"  ",2)&amp;JV!$F$6&amp;"      ")</f>
        <v> 24C      </v>
      </c>
      <c r="H56" s="18" t="str">
        <f>LEFT(JV!A65&amp;"      ",6)</f>
        <v>      </v>
      </c>
      <c r="I56" s="18" t="str">
        <f>LEFT(JV!B65&amp;"      ",6)</f>
        <v>      </v>
      </c>
      <c r="J56" s="18" t="str">
        <f>LEFT(JV!C65&amp;"      ",6)</f>
        <v>      </v>
      </c>
      <c r="K56" s="18" t="str">
        <f>LEFT(JV!D65&amp;"      ",6)</f>
        <v>      </v>
      </c>
      <c r="L56" s="18" t="str">
        <f>LEFT(JV!E65&amp;"      ",6)</f>
        <v>      </v>
      </c>
      <c r="M56" s="18" t="str">
        <f>LEFT(JV!F65&amp;"      ",6)</f>
        <v>      </v>
      </c>
      <c r="N56" s="16" t="str">
        <f>LEFT(JV!M65&amp;"        ",8)&amp;LEFT(JV!N65&amp;"    ",4)&amp;LEFT(JV!O65&amp;"    ",4)&amp;LEFT(JV!P65&amp;" ",1)&amp;LEFT(JV!Q65&amp;"        ",8)&amp;LEFT(JV!R65&amp;" ",1)</f>
        <v>                          </v>
      </c>
    </row>
    <row r="57" spans="1:14" ht="12.75">
      <c r="A57" s="16" t="s">
        <v>8</v>
      </c>
      <c r="B57" s="18" t="str">
        <f>LEFT(JV!$C$4&amp;"        ",8)&amp;"        "&amp;2</f>
        <v>                2</v>
      </c>
      <c r="C57" s="18" t="str">
        <f>LEFT((JV!$C$5&amp;" "),4)</f>
        <v> </v>
      </c>
      <c r="D57" s="18" t="str">
        <f>LEFT((JV!J66&amp;"        "),8)</f>
        <v>        </v>
      </c>
      <c r="E57" s="18" t="str">
        <f>RIGHT("000000000000"&amp;((JV!G66+JV!H66)*100),12)</f>
        <v>000000000000</v>
      </c>
      <c r="F57" s="18" t="str">
        <f>LEFT(JV!I66&amp;"                                   ",35)</f>
        <v>                                   </v>
      </c>
      <c r="G57" s="18" t="str">
        <f>IF(AND(JV!$C$5&lt;&gt;"CR05",JV!$C$5&lt;&gt;"BD01",JV!$C$5&lt;&gt;"E10",JV!$C$5&lt;&gt;"IVE"),(IF(JV!G66&gt;0,"D",IF(JV!H66&gt;0,"C"," "))&amp;LEFT(JV!$F$5&amp;"  ",2)&amp;JV!$F$6&amp;"      "),IF(AND(OR(JV!$C$5="CR05"),JV!G66&gt;0),"-",IF(AND(OR(JV!$C$5="CR05"),JV!H66&gt;0),"+",IF(AND(OR(JV!$C$5&lt;&gt;"E10",JV!$C$5&lt;&gt;"IVE"),JV!G66&gt;0),"+",IF(AND(OR(JV!$C$5&lt;&gt;"E10",JV!$C$5&lt;&gt;"IVE"),JV!H66&gt;0),"-",IF(AND(OR(JV!$C$5="BD01"),OR(JV!G66&gt;0,JV!H66&gt;0)),"+"," ")))))&amp;LEFT(JV!$F$5&amp;"  ",2)&amp;JV!$F$6&amp;"      ")</f>
        <v> 24C      </v>
      </c>
      <c r="H57" s="18" t="str">
        <f>LEFT(JV!A66&amp;"      ",6)</f>
        <v>      </v>
      </c>
      <c r="I57" s="18" t="str">
        <f>LEFT(JV!B66&amp;"      ",6)</f>
        <v>      </v>
      </c>
      <c r="J57" s="18" t="str">
        <f>LEFT(JV!C66&amp;"      ",6)</f>
        <v>      </v>
      </c>
      <c r="K57" s="18" t="str">
        <f>LEFT(JV!D66&amp;"      ",6)</f>
        <v>      </v>
      </c>
      <c r="L57" s="18" t="str">
        <f>LEFT(JV!E66&amp;"      ",6)</f>
        <v>      </v>
      </c>
      <c r="M57" s="18" t="str">
        <f>LEFT(JV!F66&amp;"      ",6)</f>
        <v>      </v>
      </c>
      <c r="N57" s="16" t="str">
        <f>LEFT(JV!M66&amp;"        ",8)&amp;LEFT(JV!N66&amp;"    ",4)&amp;LEFT(JV!O66&amp;"    ",4)&amp;LEFT(JV!P66&amp;" ",1)&amp;LEFT(JV!Q66&amp;"        ",8)&amp;LEFT(JV!R66&amp;" ",1)</f>
        <v>                          </v>
      </c>
    </row>
    <row r="58" spans="1:14" ht="12.75">
      <c r="A58" s="16" t="s">
        <v>9</v>
      </c>
      <c r="B58" s="18" t="str">
        <f>LEFT(JV!$C$4&amp;"        ",8)&amp;"        "&amp;2</f>
        <v>                2</v>
      </c>
      <c r="C58" s="18" t="str">
        <f>LEFT((JV!$C$5&amp;" "),4)</f>
        <v> </v>
      </c>
      <c r="D58" s="18" t="str">
        <f>LEFT((JV!J67&amp;"        "),8)</f>
        <v>        </v>
      </c>
      <c r="E58" s="18" t="str">
        <f>RIGHT("000000000000"&amp;((JV!G67+JV!H67)*100),12)</f>
        <v>000000000000</v>
      </c>
      <c r="F58" s="18" t="str">
        <f>LEFT(JV!I67&amp;"                                   ",35)</f>
        <v>                                   </v>
      </c>
      <c r="G58" s="18" t="str">
        <f>IF(AND(JV!$C$5&lt;&gt;"CR05",JV!$C$5&lt;&gt;"BD01",JV!$C$5&lt;&gt;"E10",JV!$C$5&lt;&gt;"IVE"),(IF(JV!G67&gt;0,"D",IF(JV!H67&gt;0,"C"," "))&amp;LEFT(JV!$F$5&amp;"  ",2)&amp;JV!$F$6&amp;"      "),IF(AND(OR(JV!$C$5="CR05"),JV!G67&gt;0),"-",IF(AND(OR(JV!$C$5="CR05"),JV!H67&gt;0),"+",IF(AND(OR(JV!$C$5&lt;&gt;"E10",JV!$C$5&lt;&gt;"IVE"),JV!G67&gt;0),"+",IF(AND(OR(JV!$C$5&lt;&gt;"E10",JV!$C$5&lt;&gt;"IVE"),JV!H67&gt;0),"-",IF(AND(OR(JV!$C$5="BD01"),OR(JV!G67&gt;0,JV!H67&gt;0)),"+"," ")))))&amp;LEFT(JV!$F$5&amp;"  ",2)&amp;JV!$F$6&amp;"      ")</f>
        <v> 24C      </v>
      </c>
      <c r="H58" s="18" t="str">
        <f>LEFT(JV!A67&amp;"      ",6)</f>
        <v>      </v>
      </c>
      <c r="I58" s="18" t="str">
        <f>LEFT(JV!B67&amp;"      ",6)</f>
        <v>      </v>
      </c>
      <c r="J58" s="18" t="str">
        <f>LEFT(JV!C67&amp;"      ",6)</f>
        <v>      </v>
      </c>
      <c r="K58" s="18" t="str">
        <f>LEFT(JV!D67&amp;"      ",6)</f>
        <v>      </v>
      </c>
      <c r="L58" s="18" t="str">
        <f>LEFT(JV!E67&amp;"      ",6)</f>
        <v>      </v>
      </c>
      <c r="M58" s="18" t="str">
        <f>LEFT(JV!F67&amp;"      ",6)</f>
        <v>      </v>
      </c>
      <c r="N58" s="16" t="str">
        <f>LEFT(JV!M67&amp;"        ",8)&amp;LEFT(JV!N67&amp;"    ",4)&amp;LEFT(JV!O67&amp;"    ",4)&amp;LEFT(JV!P67&amp;" ",1)&amp;LEFT(JV!Q67&amp;"        ",8)&amp;LEFT(JV!R67&amp;" ",1)</f>
        <v>                          </v>
      </c>
    </row>
    <row r="59" spans="1:14" ht="12.75">
      <c r="A59" s="16" t="s">
        <v>10</v>
      </c>
      <c r="B59" s="18" t="str">
        <f>LEFT(JV!$C$4&amp;"        ",8)&amp;"        "&amp;2</f>
        <v>                2</v>
      </c>
      <c r="C59" s="18" t="str">
        <f>LEFT((JV!$C$5&amp;" "),4)</f>
        <v> </v>
      </c>
      <c r="D59" s="18" t="str">
        <f>LEFT((JV!J68&amp;"        "),8)</f>
        <v>        </v>
      </c>
      <c r="E59" s="18" t="str">
        <f>RIGHT("000000000000"&amp;((JV!G68+JV!H68)*100),12)</f>
        <v>000000000000</v>
      </c>
      <c r="F59" s="18" t="str">
        <f>LEFT(JV!I68&amp;"                                   ",35)</f>
        <v>                                   </v>
      </c>
      <c r="G59" s="18" t="str">
        <f>IF(AND(JV!$C$5&lt;&gt;"CR05",JV!$C$5&lt;&gt;"BD01",JV!$C$5&lt;&gt;"E10",JV!$C$5&lt;&gt;"IVE"),(IF(JV!G68&gt;0,"D",IF(JV!H68&gt;0,"C"," "))&amp;LEFT(JV!$F$5&amp;"  ",2)&amp;JV!$F$6&amp;"      "),IF(AND(OR(JV!$C$5="CR05"),JV!G68&gt;0),"-",IF(AND(OR(JV!$C$5="CR05"),JV!H68&gt;0),"+",IF(AND(OR(JV!$C$5&lt;&gt;"E10",JV!$C$5&lt;&gt;"IVE"),JV!G68&gt;0),"+",IF(AND(OR(JV!$C$5&lt;&gt;"E10",JV!$C$5&lt;&gt;"IVE"),JV!H68&gt;0),"-",IF(AND(OR(JV!$C$5="BD01"),OR(JV!G68&gt;0,JV!H68&gt;0)),"+"," ")))))&amp;LEFT(JV!$F$5&amp;"  ",2)&amp;JV!$F$6&amp;"      ")</f>
        <v> 24C      </v>
      </c>
      <c r="H59" s="18" t="str">
        <f>LEFT(JV!A68&amp;"      ",6)</f>
        <v>      </v>
      </c>
      <c r="I59" s="18" t="str">
        <f>LEFT(JV!B68&amp;"      ",6)</f>
        <v>      </v>
      </c>
      <c r="J59" s="18" t="str">
        <f>LEFT(JV!C68&amp;"      ",6)</f>
        <v>      </v>
      </c>
      <c r="K59" s="18" t="str">
        <f>LEFT(JV!D68&amp;"      ",6)</f>
        <v>      </v>
      </c>
      <c r="L59" s="18" t="str">
        <f>LEFT(JV!E68&amp;"      ",6)</f>
        <v>      </v>
      </c>
      <c r="M59" s="18" t="str">
        <f>LEFT(JV!F68&amp;"      ",6)</f>
        <v>      </v>
      </c>
      <c r="N59" s="16" t="str">
        <f>LEFT(JV!M68&amp;"        ",8)&amp;LEFT(JV!N68&amp;"    ",4)&amp;LEFT(JV!O68&amp;"    ",4)&amp;LEFT(JV!P68&amp;" ",1)&amp;LEFT(JV!Q68&amp;"        ",8)&amp;LEFT(JV!R68&amp;" ",1)</f>
        <v>                          </v>
      </c>
    </row>
    <row r="60" spans="1:14" ht="12.75">
      <c r="A60" s="16" t="s">
        <v>11</v>
      </c>
      <c r="B60" s="18" t="str">
        <f>LEFT(JV!$C$4&amp;"        ",8)&amp;"        "&amp;2</f>
        <v>                2</v>
      </c>
      <c r="C60" s="18" t="str">
        <f>LEFT((JV!$C$5&amp;" "),4)</f>
        <v> </v>
      </c>
      <c r="D60" s="18" t="str">
        <f>LEFT((JV!J69&amp;"        "),8)</f>
        <v>        </v>
      </c>
      <c r="E60" s="18" t="str">
        <f>RIGHT("000000000000"&amp;((JV!G69+JV!H69)*100),12)</f>
        <v>000000000000</v>
      </c>
      <c r="F60" s="18" t="str">
        <f>LEFT(JV!I69&amp;"                                   ",35)</f>
        <v>                                   </v>
      </c>
      <c r="G60" s="18" t="str">
        <f>IF(AND(JV!$C$5&lt;&gt;"CR05",JV!$C$5&lt;&gt;"BD01",JV!$C$5&lt;&gt;"E10",JV!$C$5&lt;&gt;"IVE"),(IF(JV!G69&gt;0,"D",IF(JV!H69&gt;0,"C"," "))&amp;LEFT(JV!$F$5&amp;"  ",2)&amp;JV!$F$6&amp;"      "),IF(AND(OR(JV!$C$5="CR05"),JV!G69&gt;0),"-",IF(AND(OR(JV!$C$5="CR05"),JV!H69&gt;0),"+",IF(AND(OR(JV!$C$5&lt;&gt;"E10",JV!$C$5&lt;&gt;"IVE"),JV!G69&gt;0),"+",IF(AND(OR(JV!$C$5&lt;&gt;"E10",JV!$C$5&lt;&gt;"IVE"),JV!H69&gt;0),"-",IF(AND(OR(JV!$C$5="BD01"),OR(JV!G69&gt;0,JV!H69&gt;0)),"+"," ")))))&amp;LEFT(JV!$F$5&amp;"  ",2)&amp;JV!$F$6&amp;"      ")</f>
        <v> 24C      </v>
      </c>
      <c r="H60" s="18" t="str">
        <f>LEFT(JV!A69&amp;"      ",6)</f>
        <v>      </v>
      </c>
      <c r="I60" s="18" t="str">
        <f>LEFT(JV!B69&amp;"      ",6)</f>
        <v>      </v>
      </c>
      <c r="J60" s="18" t="str">
        <f>LEFT(JV!C69&amp;"      ",6)</f>
        <v>      </v>
      </c>
      <c r="K60" s="18" t="str">
        <f>LEFT(JV!D69&amp;"      ",6)</f>
        <v>      </v>
      </c>
      <c r="L60" s="18" t="str">
        <f>LEFT(JV!E69&amp;"      ",6)</f>
        <v>      </v>
      </c>
      <c r="M60" s="18" t="str">
        <f>LEFT(JV!F69&amp;"      ",6)</f>
        <v>      </v>
      </c>
      <c r="N60" s="16" t="str">
        <f>LEFT(JV!M69&amp;"        ",8)&amp;LEFT(JV!N69&amp;"    ",4)&amp;LEFT(JV!O69&amp;"    ",4)&amp;LEFT(JV!P69&amp;" ",1)&amp;LEFT(JV!Q69&amp;"        ",8)&amp;LEFT(JV!R69&amp;" ",1)</f>
        <v>                          </v>
      </c>
    </row>
    <row r="61" spans="1:14" ht="12.75">
      <c r="A61" s="16" t="s">
        <v>12</v>
      </c>
      <c r="B61" s="18" t="str">
        <f>LEFT(JV!$C$4&amp;"        ",8)&amp;"        "&amp;2</f>
        <v>                2</v>
      </c>
      <c r="C61" s="18" t="str">
        <f>LEFT((JV!$C$5&amp;" "),4)</f>
        <v> </v>
      </c>
      <c r="D61" s="18" t="str">
        <f>LEFT((JV!J70&amp;"        "),8)</f>
        <v>        </v>
      </c>
      <c r="E61" s="18" t="str">
        <f>RIGHT("000000000000"&amp;((JV!G70+JV!H70)*100),12)</f>
        <v>000000000000</v>
      </c>
      <c r="F61" s="18" t="str">
        <f>LEFT(JV!I70&amp;"                                   ",35)</f>
        <v>                                   </v>
      </c>
      <c r="G61" s="18" t="str">
        <f>IF(AND(JV!$C$5&lt;&gt;"CR05",JV!$C$5&lt;&gt;"BD01",JV!$C$5&lt;&gt;"E10",JV!$C$5&lt;&gt;"IVE"),(IF(JV!G70&gt;0,"D",IF(JV!H70&gt;0,"C"," "))&amp;LEFT(JV!$F$5&amp;"  ",2)&amp;JV!$F$6&amp;"      "),IF(AND(OR(JV!$C$5="CR05"),JV!G70&gt;0),"-",IF(AND(OR(JV!$C$5="CR05"),JV!H70&gt;0),"+",IF(AND(OR(JV!$C$5&lt;&gt;"E10",JV!$C$5&lt;&gt;"IVE"),JV!G70&gt;0),"+",IF(AND(OR(JV!$C$5&lt;&gt;"E10",JV!$C$5&lt;&gt;"IVE"),JV!H70&gt;0),"-",IF(AND(OR(JV!$C$5="BD01"),OR(JV!G70&gt;0,JV!H70&gt;0)),"+"," ")))))&amp;LEFT(JV!$F$5&amp;"  ",2)&amp;JV!$F$6&amp;"      ")</f>
        <v> 24C      </v>
      </c>
      <c r="H61" s="18" t="str">
        <f>LEFT(JV!A70&amp;"      ",6)</f>
        <v>      </v>
      </c>
      <c r="I61" s="18" t="str">
        <f>LEFT(JV!B70&amp;"      ",6)</f>
        <v>      </v>
      </c>
      <c r="J61" s="18" t="str">
        <f>LEFT(JV!C70&amp;"      ",6)</f>
        <v>      </v>
      </c>
      <c r="K61" s="18" t="str">
        <f>LEFT(JV!D70&amp;"      ",6)</f>
        <v>      </v>
      </c>
      <c r="L61" s="18" t="str">
        <f>LEFT(JV!E70&amp;"      ",6)</f>
        <v>      </v>
      </c>
      <c r="M61" s="18" t="str">
        <f>LEFT(JV!F70&amp;"      ",6)</f>
        <v>      </v>
      </c>
      <c r="N61" s="16" t="str">
        <f>LEFT(JV!M70&amp;"        ",8)&amp;LEFT(JV!N70&amp;"    ",4)&amp;LEFT(JV!O70&amp;"    ",4)&amp;LEFT(JV!P70&amp;" ",1)&amp;LEFT(JV!Q70&amp;"        ",8)&amp;LEFT(JV!R70&amp;" ",1)</f>
        <v>                          </v>
      </c>
    </row>
    <row r="62" spans="1:14" ht="12.75">
      <c r="A62" s="16" t="s">
        <v>13</v>
      </c>
      <c r="B62" s="18" t="str">
        <f>LEFT(JV!$C$4&amp;"        ",8)&amp;"        "&amp;2</f>
        <v>                2</v>
      </c>
      <c r="C62" s="18" t="str">
        <f>LEFT((JV!$C$5&amp;" "),4)</f>
        <v> </v>
      </c>
      <c r="D62" s="18" t="str">
        <f>LEFT((JV!J71&amp;"        "),8)</f>
        <v>        </v>
      </c>
      <c r="E62" s="18" t="str">
        <f>RIGHT("000000000000"&amp;((JV!G71+JV!H71)*100),12)</f>
        <v>000000000000</v>
      </c>
      <c r="F62" s="18" t="str">
        <f>LEFT(JV!I71&amp;"                                   ",35)</f>
        <v>                                   </v>
      </c>
      <c r="G62" s="18" t="str">
        <f>IF(AND(JV!$C$5&lt;&gt;"CR05",JV!$C$5&lt;&gt;"BD01",JV!$C$5&lt;&gt;"E10",JV!$C$5&lt;&gt;"IVE"),(IF(JV!G71&gt;0,"D",IF(JV!H71&gt;0,"C"," "))&amp;LEFT(JV!$F$5&amp;"  ",2)&amp;JV!$F$6&amp;"      "),IF(AND(OR(JV!$C$5="CR05"),JV!G71&gt;0),"-",IF(AND(OR(JV!$C$5="CR05"),JV!H71&gt;0),"+",IF(AND(OR(JV!$C$5&lt;&gt;"E10",JV!$C$5&lt;&gt;"IVE"),JV!G71&gt;0),"+",IF(AND(OR(JV!$C$5&lt;&gt;"E10",JV!$C$5&lt;&gt;"IVE"),JV!H71&gt;0),"-",IF(AND(OR(JV!$C$5="BD01"),OR(JV!G71&gt;0,JV!H71&gt;0)),"+"," ")))))&amp;LEFT(JV!$F$5&amp;"  ",2)&amp;JV!$F$6&amp;"      ")</f>
        <v> 24C      </v>
      </c>
      <c r="H62" s="18" t="str">
        <f>LEFT(JV!A71&amp;"      ",6)</f>
        <v>      </v>
      </c>
      <c r="I62" s="18" t="str">
        <f>LEFT(JV!B71&amp;"      ",6)</f>
        <v>      </v>
      </c>
      <c r="J62" s="18" t="str">
        <f>LEFT(JV!C71&amp;"      ",6)</f>
        <v>      </v>
      </c>
      <c r="K62" s="18" t="str">
        <f>LEFT(JV!D71&amp;"      ",6)</f>
        <v>      </v>
      </c>
      <c r="L62" s="18" t="str">
        <f>LEFT(JV!E71&amp;"      ",6)</f>
        <v>      </v>
      </c>
      <c r="M62" s="18" t="str">
        <f>LEFT(JV!F71&amp;"      ",6)</f>
        <v>      </v>
      </c>
      <c r="N62" s="16" t="str">
        <f>LEFT(JV!M71&amp;"        ",8)&amp;LEFT(JV!N71&amp;"    ",4)&amp;LEFT(JV!O71&amp;"    ",4)&amp;LEFT(JV!P71&amp;" ",1)&amp;LEFT(JV!Q71&amp;"        ",8)&amp;LEFT(JV!R71&amp;" ",1)</f>
        <v>                          </v>
      </c>
    </row>
    <row r="63" spans="1:14" ht="12.75">
      <c r="A63" s="16" t="s">
        <v>63</v>
      </c>
      <c r="B63" s="18" t="str">
        <f>LEFT(JV!$C$4&amp;"        ",8)&amp;"        "&amp;2</f>
        <v>                2</v>
      </c>
      <c r="C63" s="18" t="str">
        <f>LEFT((JV!$C$5&amp;" "),4)</f>
        <v> </v>
      </c>
      <c r="D63" s="18" t="str">
        <f>LEFT((JV!J72&amp;"        "),8)</f>
        <v>        </v>
      </c>
      <c r="E63" s="18" t="str">
        <f>RIGHT("000000000000"&amp;((JV!G72+JV!H72)*100),12)</f>
        <v>000000000000</v>
      </c>
      <c r="F63" s="18" t="str">
        <f>LEFT(JV!I72&amp;"                                   ",35)</f>
        <v>                                   </v>
      </c>
      <c r="G63" s="18" t="str">
        <f>IF(AND(JV!$C$5&lt;&gt;"CR05",JV!$C$5&lt;&gt;"BD01",JV!$C$5&lt;&gt;"E10",JV!$C$5&lt;&gt;"IVE"),(IF(JV!G72&gt;0,"D",IF(JV!H72&gt;0,"C"," "))&amp;LEFT(JV!$F$5&amp;"  ",2)&amp;JV!$F$6&amp;"      "),IF(AND(OR(JV!$C$5="CR05"),JV!G72&gt;0),"-",IF(AND(OR(JV!$C$5="CR05"),JV!H72&gt;0),"+",IF(AND(OR(JV!$C$5&lt;&gt;"E10",JV!$C$5&lt;&gt;"IVE"),JV!G72&gt;0),"+",IF(AND(OR(JV!$C$5&lt;&gt;"E10",JV!$C$5&lt;&gt;"IVE"),JV!H72&gt;0),"-",IF(AND(OR(JV!$C$5="BD01"),OR(JV!G72&gt;0,JV!H72&gt;0)),"+"," ")))))&amp;LEFT(JV!$F$5&amp;"  ",2)&amp;JV!$F$6&amp;"      ")</f>
        <v> 24C      </v>
      </c>
      <c r="H63" s="18" t="str">
        <f>LEFT(JV!A72&amp;"      ",6)</f>
        <v>      </v>
      </c>
      <c r="I63" s="18" t="str">
        <f>LEFT(JV!B72&amp;"      ",6)</f>
        <v>      </v>
      </c>
      <c r="J63" s="18" t="str">
        <f>LEFT(JV!C72&amp;"      ",6)</f>
        <v>      </v>
      </c>
      <c r="K63" s="18" t="str">
        <f>LEFT(JV!D72&amp;"      ",6)</f>
        <v>      </v>
      </c>
      <c r="L63" s="18" t="str">
        <f>LEFT(JV!E72&amp;"      ",6)</f>
        <v>      </v>
      </c>
      <c r="M63" s="18" t="str">
        <f>LEFT(JV!F72&amp;"      ",6)</f>
        <v>      </v>
      </c>
      <c r="N63" s="16" t="str">
        <f>LEFT(JV!M72&amp;"        ",8)&amp;LEFT(JV!N72&amp;"    ",4)&amp;LEFT(JV!O72&amp;"    ",4)&amp;LEFT(JV!P72&amp;" ",1)&amp;LEFT(JV!Q72&amp;"        ",8)&amp;LEFT(JV!R72&amp;" ",1)</f>
        <v>                          </v>
      </c>
    </row>
    <row r="64" spans="1:14" ht="12.75">
      <c r="A64" s="16" t="s">
        <v>64</v>
      </c>
      <c r="B64" s="18" t="str">
        <f>LEFT(JV!$C$4&amp;"        ",8)&amp;"        "&amp;2</f>
        <v>                2</v>
      </c>
      <c r="C64" s="18" t="str">
        <f>LEFT((JV!$C$5&amp;" "),4)</f>
        <v> </v>
      </c>
      <c r="D64" s="18" t="str">
        <f>LEFT((JV!J73&amp;"        "),8)</f>
        <v>        </v>
      </c>
      <c r="E64" s="18" t="str">
        <f>RIGHT("000000000000"&amp;((JV!G73+JV!H73)*100),12)</f>
        <v>000000000000</v>
      </c>
      <c r="F64" s="18" t="str">
        <f>LEFT(JV!I73&amp;"                                   ",35)</f>
        <v>                                   </v>
      </c>
      <c r="G64" s="18" t="str">
        <f>IF(AND(JV!$C$5&lt;&gt;"CR05",JV!$C$5&lt;&gt;"BD01",JV!$C$5&lt;&gt;"E10",JV!$C$5&lt;&gt;"IVE"),(IF(JV!G73&gt;0,"D",IF(JV!H73&gt;0,"C"," "))&amp;LEFT(JV!$F$5&amp;"  ",2)&amp;JV!$F$6&amp;"      "),IF(AND(OR(JV!$C$5="CR05"),JV!G73&gt;0),"-",IF(AND(OR(JV!$C$5="CR05"),JV!H73&gt;0),"+",IF(AND(OR(JV!$C$5&lt;&gt;"E10",JV!$C$5&lt;&gt;"IVE"),JV!G73&gt;0),"+",IF(AND(OR(JV!$C$5&lt;&gt;"E10",JV!$C$5&lt;&gt;"IVE"),JV!H73&gt;0),"-",IF(AND(OR(JV!$C$5="BD01"),OR(JV!G73&gt;0,JV!H73&gt;0)),"+"," ")))))&amp;LEFT(JV!$F$5&amp;"  ",2)&amp;JV!$F$6&amp;"      ")</f>
        <v> 24C      </v>
      </c>
      <c r="H64" s="18" t="str">
        <f>LEFT(JV!A73&amp;"      ",6)</f>
        <v>      </v>
      </c>
      <c r="I64" s="18" t="str">
        <f>LEFT(JV!B73&amp;"      ",6)</f>
        <v>      </v>
      </c>
      <c r="J64" s="18" t="str">
        <f>LEFT(JV!C73&amp;"      ",6)</f>
        <v>      </v>
      </c>
      <c r="K64" s="18" t="str">
        <f>LEFT(JV!D73&amp;"      ",6)</f>
        <v>      </v>
      </c>
      <c r="L64" s="18" t="str">
        <f>LEFT(JV!E73&amp;"      ",6)</f>
        <v>      </v>
      </c>
      <c r="M64" s="18" t="str">
        <f>LEFT(JV!F73&amp;"      ",6)</f>
        <v>      </v>
      </c>
      <c r="N64" s="16" t="str">
        <f>LEFT(JV!M73&amp;"        ",8)&amp;LEFT(JV!N73&amp;"    ",4)&amp;LEFT(JV!O73&amp;"    ",4)&amp;LEFT(JV!P73&amp;" ",1)&amp;LEFT(JV!Q73&amp;"        ",8)&amp;LEFT(JV!R73&amp;" ",1)</f>
        <v>                          </v>
      </c>
    </row>
    <row r="65" spans="1:14" ht="12.75">
      <c r="A65" s="16" t="s">
        <v>65</v>
      </c>
      <c r="B65" s="18" t="str">
        <f>LEFT(JV!$C$4&amp;"        ",8)&amp;"        "&amp;2</f>
        <v>                2</v>
      </c>
      <c r="C65" s="18" t="str">
        <f>LEFT((JV!$C$5&amp;" "),4)</f>
        <v> </v>
      </c>
      <c r="D65" s="18" t="str">
        <f>LEFT((JV!J74&amp;"        "),8)</f>
        <v>        </v>
      </c>
      <c r="E65" s="18" t="str">
        <f>RIGHT("000000000000"&amp;((JV!G74+JV!H74)*100),12)</f>
        <v>000000000000</v>
      </c>
      <c r="F65" s="18" t="str">
        <f>LEFT(JV!I74&amp;"                                   ",35)</f>
        <v>                                   </v>
      </c>
      <c r="G65" s="18" t="str">
        <f>IF(AND(JV!$C$5&lt;&gt;"CR05",JV!$C$5&lt;&gt;"BD01",JV!$C$5&lt;&gt;"E10",JV!$C$5&lt;&gt;"IVE"),(IF(JV!G74&gt;0,"D",IF(JV!H74&gt;0,"C"," "))&amp;LEFT(JV!$F$5&amp;"  ",2)&amp;JV!$F$6&amp;"      "),IF(AND(OR(JV!$C$5="CR05"),JV!G74&gt;0),"-",IF(AND(OR(JV!$C$5="CR05"),JV!H74&gt;0),"+",IF(AND(OR(JV!$C$5&lt;&gt;"E10",JV!$C$5&lt;&gt;"IVE"),JV!G74&gt;0),"+",IF(AND(OR(JV!$C$5&lt;&gt;"E10",JV!$C$5&lt;&gt;"IVE"),JV!H74&gt;0),"-",IF(AND(OR(JV!$C$5="BD01"),OR(JV!G74&gt;0,JV!H74&gt;0)),"+"," ")))))&amp;LEFT(JV!$F$5&amp;"  ",2)&amp;JV!$F$6&amp;"      ")</f>
        <v> 24C      </v>
      </c>
      <c r="H65" s="18" t="str">
        <f>LEFT(JV!A74&amp;"      ",6)</f>
        <v>      </v>
      </c>
      <c r="I65" s="18" t="str">
        <f>LEFT(JV!B74&amp;"      ",6)</f>
        <v>      </v>
      </c>
      <c r="J65" s="18" t="str">
        <f>LEFT(JV!C74&amp;"      ",6)</f>
        <v>      </v>
      </c>
      <c r="K65" s="18" t="str">
        <f>LEFT(JV!D74&amp;"      ",6)</f>
        <v>      </v>
      </c>
      <c r="L65" s="18" t="str">
        <f>LEFT(JV!E74&amp;"      ",6)</f>
        <v>      </v>
      </c>
      <c r="M65" s="18" t="str">
        <f>LEFT(JV!F74&amp;"      ",6)</f>
        <v>      </v>
      </c>
      <c r="N65" s="16" t="str">
        <f>LEFT(JV!M74&amp;"        ",8)&amp;LEFT(JV!N74&amp;"    ",4)&amp;LEFT(JV!O74&amp;"    ",4)&amp;LEFT(JV!P74&amp;" ",1)&amp;LEFT(JV!Q74&amp;"        ",8)&amp;LEFT(JV!R74&amp;" ",1)</f>
        <v>                          </v>
      </c>
    </row>
    <row r="66" spans="1:14" ht="12.75">
      <c r="A66" s="16" t="s">
        <v>66</v>
      </c>
      <c r="B66" s="18" t="str">
        <f>LEFT(JV!$C$4&amp;"        ",8)&amp;"        "&amp;2</f>
        <v>                2</v>
      </c>
      <c r="C66" s="18" t="str">
        <f>LEFT((JV!$C$5&amp;" "),4)</f>
        <v> </v>
      </c>
      <c r="D66" s="18" t="str">
        <f>LEFT((JV!J75&amp;"        "),8)</f>
        <v>        </v>
      </c>
      <c r="E66" s="18" t="str">
        <f>RIGHT("000000000000"&amp;((JV!G75+JV!H75)*100),12)</f>
        <v>000000000000</v>
      </c>
      <c r="F66" s="18" t="str">
        <f>LEFT(JV!I75&amp;"                                   ",35)</f>
        <v>                                   </v>
      </c>
      <c r="G66" s="18" t="str">
        <f>IF(AND(JV!$C$5&lt;&gt;"CR05",JV!$C$5&lt;&gt;"BD01",JV!$C$5&lt;&gt;"E10",JV!$C$5&lt;&gt;"IVE"),(IF(JV!G75&gt;0,"D",IF(JV!H75&gt;0,"C"," "))&amp;LEFT(JV!$F$5&amp;"  ",2)&amp;JV!$F$6&amp;"      "),IF(AND(OR(JV!$C$5="CR05"),JV!G75&gt;0),"-",IF(AND(OR(JV!$C$5="CR05"),JV!H75&gt;0),"+",IF(AND(OR(JV!$C$5&lt;&gt;"E10",JV!$C$5&lt;&gt;"IVE"),JV!G75&gt;0),"+",IF(AND(OR(JV!$C$5&lt;&gt;"E10",JV!$C$5&lt;&gt;"IVE"),JV!H75&gt;0),"-",IF(AND(OR(JV!$C$5="BD01"),OR(JV!G75&gt;0,JV!H75&gt;0)),"+"," ")))))&amp;LEFT(JV!$F$5&amp;"  ",2)&amp;JV!$F$6&amp;"      ")</f>
        <v> 24C      </v>
      </c>
      <c r="H66" s="18" t="str">
        <f>LEFT(JV!A75&amp;"      ",6)</f>
        <v>      </v>
      </c>
      <c r="I66" s="18" t="str">
        <f>LEFT(JV!B75&amp;"      ",6)</f>
        <v>      </v>
      </c>
      <c r="J66" s="18" t="str">
        <f>LEFT(JV!C75&amp;"      ",6)</f>
        <v>      </v>
      </c>
      <c r="K66" s="18" t="str">
        <f>LEFT(JV!D75&amp;"      ",6)</f>
        <v>      </v>
      </c>
      <c r="L66" s="18" t="str">
        <f>LEFT(JV!E75&amp;"      ",6)</f>
        <v>      </v>
      </c>
      <c r="M66" s="18" t="str">
        <f>LEFT(JV!F75&amp;"      ",6)</f>
        <v>      </v>
      </c>
      <c r="N66" s="16" t="str">
        <f>LEFT(JV!M75&amp;"        ",8)&amp;LEFT(JV!N75&amp;"    ",4)&amp;LEFT(JV!O75&amp;"    ",4)&amp;LEFT(JV!P75&amp;" ",1)&amp;LEFT(JV!Q75&amp;"        ",8)&amp;LEFT(JV!R75&amp;" ",1)</f>
        <v>                          </v>
      </c>
    </row>
    <row r="67" spans="1:14" ht="12.75">
      <c r="A67" s="16" t="s">
        <v>67</v>
      </c>
      <c r="B67" s="18" t="str">
        <f>LEFT(JV!$C$4&amp;"        ",8)&amp;"        "&amp;2</f>
        <v>                2</v>
      </c>
      <c r="C67" s="18" t="str">
        <f>LEFT((JV!$C$5&amp;" "),4)</f>
        <v> </v>
      </c>
      <c r="D67" s="18" t="str">
        <f>LEFT((JV!J76&amp;"        "),8)</f>
        <v>        </v>
      </c>
      <c r="E67" s="18" t="str">
        <f>RIGHT("000000000000"&amp;((JV!G76+JV!H76)*100),12)</f>
        <v>000000000000</v>
      </c>
      <c r="F67" s="18" t="str">
        <f>LEFT(JV!I76&amp;"                                   ",35)</f>
        <v>                                   </v>
      </c>
      <c r="G67" s="18" t="str">
        <f>IF(AND(JV!$C$5&lt;&gt;"CR05",JV!$C$5&lt;&gt;"BD01",JV!$C$5&lt;&gt;"E10",JV!$C$5&lt;&gt;"IVE"),(IF(JV!G76&gt;0,"D",IF(JV!H76&gt;0,"C"," "))&amp;LEFT(JV!$F$5&amp;"  ",2)&amp;JV!$F$6&amp;"      "),IF(AND(OR(JV!$C$5="CR05"),JV!G76&gt;0),"-",IF(AND(OR(JV!$C$5="CR05"),JV!H76&gt;0),"+",IF(AND(OR(JV!$C$5&lt;&gt;"E10",JV!$C$5&lt;&gt;"IVE"),JV!G76&gt;0),"+",IF(AND(OR(JV!$C$5&lt;&gt;"E10",JV!$C$5&lt;&gt;"IVE"),JV!H76&gt;0),"-",IF(AND(OR(JV!$C$5="BD01"),OR(JV!G76&gt;0,JV!H76&gt;0)),"+"," ")))))&amp;LEFT(JV!$F$5&amp;"  ",2)&amp;JV!$F$6&amp;"      ")</f>
        <v> 24C      </v>
      </c>
      <c r="H67" s="18" t="str">
        <f>LEFT(JV!A76&amp;"      ",6)</f>
        <v>      </v>
      </c>
      <c r="I67" s="18" t="str">
        <f>LEFT(JV!B76&amp;"      ",6)</f>
        <v>      </v>
      </c>
      <c r="J67" s="18" t="str">
        <f>LEFT(JV!C76&amp;"      ",6)</f>
        <v>      </v>
      </c>
      <c r="K67" s="18" t="str">
        <f>LEFT(JV!D76&amp;"      ",6)</f>
        <v>      </v>
      </c>
      <c r="L67" s="18" t="str">
        <f>LEFT(JV!E76&amp;"      ",6)</f>
        <v>      </v>
      </c>
      <c r="M67" s="18" t="str">
        <f>LEFT(JV!F76&amp;"      ",6)</f>
        <v>      </v>
      </c>
      <c r="N67" s="16" t="str">
        <f>LEFT(JV!M76&amp;"        ",8)&amp;LEFT(JV!N76&amp;"    ",4)&amp;LEFT(JV!O76&amp;"    ",4)&amp;LEFT(JV!P76&amp;" ",1)&amp;LEFT(JV!Q76&amp;"        ",8)&amp;LEFT(JV!R76&amp;" ",1)</f>
        <v>                          </v>
      </c>
    </row>
    <row r="68" spans="1:14" ht="12.75">
      <c r="A68" s="16" t="s">
        <v>68</v>
      </c>
      <c r="B68" s="18" t="str">
        <f>LEFT(JV!$C$4&amp;"        ",8)&amp;"        "&amp;2</f>
        <v>                2</v>
      </c>
      <c r="C68" s="18" t="str">
        <f>LEFT((JV!$C$5&amp;" "),4)</f>
        <v> </v>
      </c>
      <c r="D68" s="18" t="str">
        <f>LEFT((JV!J77&amp;"        "),8)</f>
        <v>        </v>
      </c>
      <c r="E68" s="18" t="str">
        <f>RIGHT("000000000000"&amp;((JV!G77+JV!H77)*100),12)</f>
        <v>000000000000</v>
      </c>
      <c r="F68" s="18" t="str">
        <f>LEFT(JV!I77&amp;"                                   ",35)</f>
        <v>                                   </v>
      </c>
      <c r="G68" s="18" t="str">
        <f>IF(AND(JV!$C$5&lt;&gt;"CR05",JV!$C$5&lt;&gt;"BD01",JV!$C$5&lt;&gt;"E10",JV!$C$5&lt;&gt;"IVE"),(IF(JV!G77&gt;0,"D",IF(JV!H77&gt;0,"C"," "))&amp;LEFT(JV!$F$5&amp;"  ",2)&amp;JV!$F$6&amp;"      "),IF(AND(OR(JV!$C$5="CR05"),JV!G77&gt;0),"-",IF(AND(OR(JV!$C$5="CR05"),JV!H77&gt;0),"+",IF(AND(OR(JV!$C$5&lt;&gt;"E10",JV!$C$5&lt;&gt;"IVE"),JV!G77&gt;0),"+",IF(AND(OR(JV!$C$5&lt;&gt;"E10",JV!$C$5&lt;&gt;"IVE"),JV!H77&gt;0),"-",IF(AND(OR(JV!$C$5="BD01"),OR(JV!G77&gt;0,JV!H77&gt;0)),"+"," ")))))&amp;LEFT(JV!$F$5&amp;"  ",2)&amp;JV!$F$6&amp;"      ")</f>
        <v> 24C      </v>
      </c>
      <c r="H68" s="18" t="str">
        <f>LEFT(JV!A77&amp;"      ",6)</f>
        <v>      </v>
      </c>
      <c r="I68" s="18" t="str">
        <f>LEFT(JV!B77&amp;"      ",6)</f>
        <v>      </v>
      </c>
      <c r="J68" s="18" t="str">
        <f>LEFT(JV!C77&amp;"      ",6)</f>
        <v>      </v>
      </c>
      <c r="K68" s="18" t="str">
        <f>LEFT(JV!D77&amp;"      ",6)</f>
        <v>      </v>
      </c>
      <c r="L68" s="18" t="str">
        <f>LEFT(JV!E77&amp;"      ",6)</f>
        <v>      </v>
      </c>
      <c r="M68" s="18" t="str">
        <f>LEFT(JV!F77&amp;"      ",6)</f>
        <v>      </v>
      </c>
      <c r="N68" s="16" t="str">
        <f>LEFT(JV!M77&amp;"        ",8)&amp;LEFT(JV!N77&amp;"    ",4)&amp;LEFT(JV!O77&amp;"    ",4)&amp;LEFT(JV!P77&amp;" ",1)&amp;LEFT(JV!Q77&amp;"        ",8)&amp;LEFT(JV!R77&amp;" ",1)</f>
        <v>                          </v>
      </c>
    </row>
    <row r="69" spans="1:14" ht="12.75">
      <c r="A69" s="16" t="s">
        <v>69</v>
      </c>
      <c r="B69" s="18" t="str">
        <f>LEFT(JV!$C$4&amp;"        ",8)&amp;"        "&amp;2</f>
        <v>                2</v>
      </c>
      <c r="C69" s="18" t="str">
        <f>LEFT((JV!$C$5&amp;" "),4)</f>
        <v> </v>
      </c>
      <c r="D69" s="18" t="str">
        <f>LEFT((JV!J78&amp;"        "),8)</f>
        <v>        </v>
      </c>
      <c r="E69" s="18" t="str">
        <f>RIGHT("000000000000"&amp;((JV!G78+JV!H78)*100),12)</f>
        <v>000000000000</v>
      </c>
      <c r="F69" s="18" t="str">
        <f>LEFT(JV!I78&amp;"                                   ",35)</f>
        <v>                                   </v>
      </c>
      <c r="G69" s="18" t="str">
        <f>IF(AND(JV!$C$5&lt;&gt;"CR05",JV!$C$5&lt;&gt;"BD01",JV!$C$5&lt;&gt;"E10",JV!$C$5&lt;&gt;"IVE"),(IF(JV!G78&gt;0,"D",IF(JV!H78&gt;0,"C"," "))&amp;LEFT(JV!$F$5&amp;"  ",2)&amp;JV!$F$6&amp;"      "),IF(AND(OR(JV!$C$5="CR05"),JV!G78&gt;0),"-",IF(AND(OR(JV!$C$5="CR05"),JV!H78&gt;0),"+",IF(AND(OR(JV!$C$5&lt;&gt;"E10",JV!$C$5&lt;&gt;"IVE"),JV!G78&gt;0),"+",IF(AND(OR(JV!$C$5&lt;&gt;"E10",JV!$C$5&lt;&gt;"IVE"),JV!H78&gt;0),"-",IF(AND(OR(JV!$C$5="BD01"),OR(JV!G78&gt;0,JV!H78&gt;0)),"+"," ")))))&amp;LEFT(JV!$F$5&amp;"  ",2)&amp;JV!$F$6&amp;"      ")</f>
        <v> 24C      </v>
      </c>
      <c r="H69" s="18" t="str">
        <f>LEFT(JV!A78&amp;"      ",6)</f>
        <v>      </v>
      </c>
      <c r="I69" s="18" t="str">
        <f>LEFT(JV!B78&amp;"      ",6)</f>
        <v>      </v>
      </c>
      <c r="J69" s="18" t="str">
        <f>LEFT(JV!C78&amp;"      ",6)</f>
        <v>      </v>
      </c>
      <c r="K69" s="18" t="str">
        <f>LEFT(JV!D78&amp;"      ",6)</f>
        <v>      </v>
      </c>
      <c r="L69" s="18" t="str">
        <f>LEFT(JV!E78&amp;"      ",6)</f>
        <v>      </v>
      </c>
      <c r="M69" s="18" t="str">
        <f>LEFT(JV!F78&amp;"      ",6)</f>
        <v>      </v>
      </c>
      <c r="N69" s="16" t="str">
        <f>LEFT(JV!M78&amp;"        ",8)&amp;LEFT(JV!N78&amp;"    ",4)&amp;LEFT(JV!O78&amp;"    ",4)&amp;LEFT(JV!P78&amp;" ",1)&amp;LEFT(JV!Q78&amp;"        ",8)&amp;LEFT(JV!R78&amp;" ",1)</f>
        <v>                          </v>
      </c>
    </row>
    <row r="70" spans="1:14" ht="12.75">
      <c r="A70" s="16" t="s">
        <v>70</v>
      </c>
      <c r="B70" s="18" t="str">
        <f>LEFT(JV!$C$4&amp;"        ",8)&amp;"        "&amp;2</f>
        <v>                2</v>
      </c>
      <c r="C70" s="18" t="str">
        <f>LEFT((JV!$C$5&amp;" "),4)</f>
        <v> </v>
      </c>
      <c r="D70" s="18" t="str">
        <f>LEFT((JV!J79&amp;"        "),8)</f>
        <v>        </v>
      </c>
      <c r="E70" s="18" t="str">
        <f>RIGHT("000000000000"&amp;((JV!G79+JV!H79)*100),12)</f>
        <v>000000000000</v>
      </c>
      <c r="F70" s="18" t="str">
        <f>LEFT(JV!I79&amp;"                                   ",35)</f>
        <v>                                   </v>
      </c>
      <c r="G70" s="18" t="str">
        <f>IF(AND(JV!$C$5&lt;&gt;"CR05",JV!$C$5&lt;&gt;"BD01",JV!$C$5&lt;&gt;"E10",JV!$C$5&lt;&gt;"IVE"),(IF(JV!G79&gt;0,"D",IF(JV!H79&gt;0,"C"," "))&amp;LEFT(JV!$F$5&amp;"  ",2)&amp;JV!$F$6&amp;"      "),IF(AND(OR(JV!$C$5="CR05"),JV!G79&gt;0),"-",IF(AND(OR(JV!$C$5="CR05"),JV!H79&gt;0),"+",IF(AND(OR(JV!$C$5&lt;&gt;"E10",JV!$C$5&lt;&gt;"IVE"),JV!G79&gt;0),"+",IF(AND(OR(JV!$C$5&lt;&gt;"E10",JV!$C$5&lt;&gt;"IVE"),JV!H79&gt;0),"-",IF(AND(OR(JV!$C$5="BD01"),OR(JV!G79&gt;0,JV!H79&gt;0)),"+"," ")))))&amp;LEFT(JV!$F$5&amp;"  ",2)&amp;JV!$F$6&amp;"      ")</f>
        <v> 24C      </v>
      </c>
      <c r="H70" s="18" t="str">
        <f>LEFT(JV!A79&amp;"      ",6)</f>
        <v>      </v>
      </c>
      <c r="I70" s="18" t="str">
        <f>LEFT(JV!B79&amp;"      ",6)</f>
        <v>      </v>
      </c>
      <c r="J70" s="18" t="str">
        <f>LEFT(JV!C79&amp;"      ",6)</f>
        <v>      </v>
      </c>
      <c r="K70" s="18" t="str">
        <f>LEFT(JV!D79&amp;"      ",6)</f>
        <v>      </v>
      </c>
      <c r="L70" s="18" t="str">
        <f>LEFT(JV!E79&amp;"      ",6)</f>
        <v>      </v>
      </c>
      <c r="M70" s="18" t="str">
        <f>LEFT(JV!F79&amp;"      ",6)</f>
        <v>      </v>
      </c>
      <c r="N70" s="16" t="str">
        <f>LEFT(JV!M79&amp;"        ",8)&amp;LEFT(JV!N79&amp;"    ",4)&amp;LEFT(JV!O79&amp;"    ",4)&amp;LEFT(JV!P79&amp;" ",1)&amp;LEFT(JV!Q79&amp;"        ",8)&amp;LEFT(JV!R79&amp;" ",1)</f>
        <v>                          </v>
      </c>
    </row>
    <row r="71" spans="1:14" ht="12.75">
      <c r="A71" s="16" t="s">
        <v>71</v>
      </c>
      <c r="B71" s="18" t="str">
        <f>LEFT(JV!$C$4&amp;"        ",8)&amp;"        "&amp;2</f>
        <v>                2</v>
      </c>
      <c r="C71" s="18" t="str">
        <f>LEFT((JV!$C$5&amp;" "),4)</f>
        <v> </v>
      </c>
      <c r="D71" s="18" t="str">
        <f>LEFT((JV!J80&amp;"        "),8)</f>
        <v>        </v>
      </c>
      <c r="E71" s="18" t="str">
        <f>RIGHT("000000000000"&amp;((JV!G80+JV!H80)*100),12)</f>
        <v>000000000000</v>
      </c>
      <c r="F71" s="18" t="str">
        <f>LEFT(JV!I80&amp;"                                   ",35)</f>
        <v>                                   </v>
      </c>
      <c r="G71" s="18" t="str">
        <f>IF(AND(JV!$C$5&lt;&gt;"CR05",JV!$C$5&lt;&gt;"BD01",JV!$C$5&lt;&gt;"E10",JV!$C$5&lt;&gt;"IVE"),(IF(JV!G80&gt;0,"D",IF(JV!H80&gt;0,"C"," "))&amp;LEFT(JV!$F$5&amp;"  ",2)&amp;JV!$F$6&amp;"      "),IF(AND(OR(JV!$C$5="CR05"),JV!G80&gt;0),"-",IF(AND(OR(JV!$C$5="CR05"),JV!H80&gt;0),"+",IF(AND(OR(JV!$C$5&lt;&gt;"E10",JV!$C$5&lt;&gt;"IVE"),JV!G80&gt;0),"+",IF(AND(OR(JV!$C$5&lt;&gt;"E10",JV!$C$5&lt;&gt;"IVE"),JV!H80&gt;0),"-",IF(AND(OR(JV!$C$5="BD01"),OR(JV!G80&gt;0,JV!H80&gt;0)),"+"," ")))))&amp;LEFT(JV!$F$5&amp;"  ",2)&amp;JV!$F$6&amp;"      ")</f>
        <v> 24C      </v>
      </c>
      <c r="H71" s="18" t="str">
        <f>LEFT(JV!A80&amp;"      ",6)</f>
        <v>      </v>
      </c>
      <c r="I71" s="18" t="str">
        <f>LEFT(JV!B80&amp;"      ",6)</f>
        <v>      </v>
      </c>
      <c r="J71" s="18" t="str">
        <f>LEFT(JV!C80&amp;"      ",6)</f>
        <v>      </v>
      </c>
      <c r="K71" s="18" t="str">
        <f>LEFT(JV!D80&amp;"      ",6)</f>
        <v>      </v>
      </c>
      <c r="L71" s="18" t="str">
        <f>LEFT(JV!E80&amp;"      ",6)</f>
        <v>      </v>
      </c>
      <c r="M71" s="18" t="str">
        <f>LEFT(JV!F80&amp;"      ",6)</f>
        <v>      </v>
      </c>
      <c r="N71" s="16" t="str">
        <f>LEFT(JV!M80&amp;"        ",8)&amp;LEFT(JV!N80&amp;"    ",4)&amp;LEFT(JV!O80&amp;"    ",4)&amp;LEFT(JV!P80&amp;" ",1)&amp;LEFT(JV!Q80&amp;"        ",8)&amp;LEFT(JV!R80&amp;" ",1)</f>
        <v>                          </v>
      </c>
    </row>
    <row r="72" spans="1:14" ht="12.75">
      <c r="A72" s="16" t="s">
        <v>72</v>
      </c>
      <c r="B72" s="18" t="str">
        <f>LEFT(JV!$C$4&amp;"        ",8)&amp;"        "&amp;2</f>
        <v>                2</v>
      </c>
      <c r="C72" s="18" t="str">
        <f>LEFT((JV!$C$5&amp;" "),4)</f>
        <v> </v>
      </c>
      <c r="D72" s="18" t="str">
        <f>LEFT((JV!J81&amp;"        "),8)</f>
        <v>        </v>
      </c>
      <c r="E72" s="18" t="str">
        <f>RIGHT("000000000000"&amp;((JV!G81+JV!H81)*100),12)</f>
        <v>000000000000</v>
      </c>
      <c r="F72" s="18" t="str">
        <f>LEFT(JV!I81&amp;"                                   ",35)</f>
        <v>                                   </v>
      </c>
      <c r="G72" s="18" t="str">
        <f>IF(AND(JV!$C$5&lt;&gt;"CR05",JV!$C$5&lt;&gt;"BD01",JV!$C$5&lt;&gt;"E10",JV!$C$5&lt;&gt;"IVE"),(IF(JV!G81&gt;0,"D",IF(JV!H81&gt;0,"C"," "))&amp;LEFT(JV!$F$5&amp;"  ",2)&amp;JV!$F$6&amp;"      "),IF(AND(OR(JV!$C$5="CR05"),JV!G81&gt;0),"-",IF(AND(OR(JV!$C$5="CR05"),JV!H81&gt;0),"+",IF(AND(OR(JV!$C$5&lt;&gt;"E10",JV!$C$5&lt;&gt;"IVE"),JV!G81&gt;0),"+",IF(AND(OR(JV!$C$5&lt;&gt;"E10",JV!$C$5&lt;&gt;"IVE"),JV!H81&gt;0),"-",IF(AND(OR(JV!$C$5="BD01"),OR(JV!G81&gt;0,JV!H81&gt;0)),"+"," ")))))&amp;LEFT(JV!$F$5&amp;"  ",2)&amp;JV!$F$6&amp;"      ")</f>
        <v> 24C      </v>
      </c>
      <c r="H72" s="18" t="str">
        <f>LEFT(JV!A81&amp;"      ",6)</f>
        <v>      </v>
      </c>
      <c r="I72" s="18" t="str">
        <f>LEFT(JV!B81&amp;"      ",6)</f>
        <v>      </v>
      </c>
      <c r="J72" s="18" t="str">
        <f>LEFT(JV!C81&amp;"      ",6)</f>
        <v>      </v>
      </c>
      <c r="K72" s="18" t="str">
        <f>LEFT(JV!D81&amp;"      ",6)</f>
        <v>      </v>
      </c>
      <c r="L72" s="18" t="str">
        <f>LEFT(JV!E81&amp;"      ",6)</f>
        <v>      </v>
      </c>
      <c r="M72" s="18" t="str">
        <f>LEFT(JV!F81&amp;"      ",6)</f>
        <v>      </v>
      </c>
      <c r="N72" s="16" t="str">
        <f>LEFT(JV!M81&amp;"        ",8)&amp;LEFT(JV!N81&amp;"    ",4)&amp;LEFT(JV!O81&amp;"    ",4)&amp;LEFT(JV!P81&amp;" ",1)&amp;LEFT(JV!Q81&amp;"        ",8)&amp;LEFT(JV!R81&amp;" ",1)</f>
        <v>                          </v>
      </c>
    </row>
    <row r="73" spans="1:14" ht="12.75">
      <c r="A73" s="16" t="s">
        <v>73</v>
      </c>
      <c r="B73" s="18" t="str">
        <f>LEFT(JV!$C$4&amp;"        ",8)&amp;"        "&amp;2</f>
        <v>                2</v>
      </c>
      <c r="C73" s="18" t="str">
        <f>LEFT((JV!$C$5&amp;" "),4)</f>
        <v> </v>
      </c>
      <c r="D73" s="18" t="str">
        <f>LEFT((JV!J82&amp;"        "),8)</f>
        <v>        </v>
      </c>
      <c r="E73" s="18" t="str">
        <f>RIGHT("000000000000"&amp;((JV!G82+JV!H82)*100),12)</f>
        <v>000000000000</v>
      </c>
      <c r="F73" s="18" t="str">
        <f>LEFT(JV!I82&amp;"                                   ",35)</f>
        <v>                                   </v>
      </c>
      <c r="G73" s="18" t="str">
        <f>IF(AND(JV!$C$5&lt;&gt;"CR05",JV!$C$5&lt;&gt;"BD01",JV!$C$5&lt;&gt;"E10",JV!$C$5&lt;&gt;"IVE"),(IF(JV!G82&gt;0,"D",IF(JV!H82&gt;0,"C"," "))&amp;LEFT(JV!$F$5&amp;"  ",2)&amp;JV!$F$6&amp;"      "),IF(AND(OR(JV!$C$5="CR05"),JV!G82&gt;0),"-",IF(AND(OR(JV!$C$5="CR05"),JV!H82&gt;0),"+",IF(AND(OR(JV!$C$5&lt;&gt;"E10",JV!$C$5&lt;&gt;"IVE"),JV!G82&gt;0),"+",IF(AND(OR(JV!$C$5&lt;&gt;"E10",JV!$C$5&lt;&gt;"IVE"),JV!H82&gt;0),"-",IF(AND(OR(JV!$C$5="BD01"),OR(JV!G82&gt;0,JV!H82&gt;0)),"+"," ")))))&amp;LEFT(JV!$F$5&amp;"  ",2)&amp;JV!$F$6&amp;"      ")</f>
        <v> 24C      </v>
      </c>
      <c r="H73" s="18" t="str">
        <f>LEFT(JV!A82&amp;"      ",6)</f>
        <v>      </v>
      </c>
      <c r="I73" s="18" t="str">
        <f>LEFT(JV!B82&amp;"      ",6)</f>
        <v>      </v>
      </c>
      <c r="J73" s="18" t="str">
        <f>LEFT(JV!C82&amp;"      ",6)</f>
        <v>      </v>
      </c>
      <c r="K73" s="18" t="str">
        <f>LEFT(JV!D82&amp;"      ",6)</f>
        <v>      </v>
      </c>
      <c r="L73" s="18" t="str">
        <f>LEFT(JV!E82&amp;"      ",6)</f>
        <v>      </v>
      </c>
      <c r="M73" s="18" t="str">
        <f>LEFT(JV!F82&amp;"      ",6)</f>
        <v>      </v>
      </c>
      <c r="N73" s="16" t="str">
        <f>LEFT(JV!M82&amp;"        ",8)&amp;LEFT(JV!N82&amp;"    ",4)&amp;LEFT(JV!O82&amp;"    ",4)&amp;LEFT(JV!P82&amp;" ",1)&amp;LEFT(JV!Q82&amp;"        ",8)&amp;LEFT(JV!R82&amp;" ",1)</f>
        <v>                          </v>
      </c>
    </row>
    <row r="74" spans="1:14" ht="12.75">
      <c r="A74" s="16" t="s">
        <v>74</v>
      </c>
      <c r="B74" s="18" t="str">
        <f>LEFT(JV!$C$4&amp;"        ",8)&amp;"        "&amp;2</f>
        <v>                2</v>
      </c>
      <c r="C74" s="18" t="str">
        <f>LEFT((JV!$C$5&amp;" "),4)</f>
        <v> </v>
      </c>
      <c r="D74" s="18" t="str">
        <f>LEFT((JV!J83&amp;"        "),8)</f>
        <v>        </v>
      </c>
      <c r="E74" s="18" t="str">
        <f>RIGHT("000000000000"&amp;((JV!G83+JV!H83)*100),12)</f>
        <v>000000000000</v>
      </c>
      <c r="F74" s="18" t="str">
        <f>LEFT(JV!I83&amp;"                                   ",35)</f>
        <v>                                   </v>
      </c>
      <c r="G74" s="18" t="str">
        <f>IF(AND(JV!$C$5&lt;&gt;"CR05",JV!$C$5&lt;&gt;"BD01",JV!$C$5&lt;&gt;"E10",JV!$C$5&lt;&gt;"IVE"),(IF(JV!G83&gt;0,"D",IF(JV!H83&gt;0,"C"," "))&amp;LEFT(JV!$F$5&amp;"  ",2)&amp;JV!$F$6&amp;"      "),IF(AND(OR(JV!$C$5="CR05"),JV!G83&gt;0),"-",IF(AND(OR(JV!$C$5="CR05"),JV!H83&gt;0),"+",IF(AND(OR(JV!$C$5&lt;&gt;"E10",JV!$C$5&lt;&gt;"IVE"),JV!G83&gt;0),"+",IF(AND(OR(JV!$C$5&lt;&gt;"E10",JV!$C$5&lt;&gt;"IVE"),JV!H83&gt;0),"-",IF(AND(OR(JV!$C$5="BD01"),OR(JV!G83&gt;0,JV!H83&gt;0)),"+"," ")))))&amp;LEFT(JV!$F$5&amp;"  ",2)&amp;JV!$F$6&amp;"      ")</f>
        <v> 24C      </v>
      </c>
      <c r="H74" s="18" t="str">
        <f>LEFT(JV!A83&amp;"      ",6)</f>
        <v>      </v>
      </c>
      <c r="I74" s="18" t="str">
        <f>LEFT(JV!B83&amp;"      ",6)</f>
        <v>      </v>
      </c>
      <c r="J74" s="18" t="str">
        <f>LEFT(JV!C83&amp;"      ",6)</f>
        <v>      </v>
      </c>
      <c r="K74" s="18" t="str">
        <f>LEFT(JV!D83&amp;"      ",6)</f>
        <v>      </v>
      </c>
      <c r="L74" s="18" t="str">
        <f>LEFT(JV!E83&amp;"      ",6)</f>
        <v>      </v>
      </c>
      <c r="M74" s="18" t="str">
        <f>LEFT(JV!F83&amp;"      ",6)</f>
        <v>      </v>
      </c>
      <c r="N74" s="16" t="str">
        <f>LEFT(JV!M83&amp;"        ",8)&amp;LEFT(JV!N83&amp;"    ",4)&amp;LEFT(JV!O83&amp;"    ",4)&amp;LEFT(JV!P83&amp;" ",1)&amp;LEFT(JV!Q83&amp;"        ",8)&amp;LEFT(JV!R83&amp;" ",1)</f>
        <v>                          </v>
      </c>
    </row>
    <row r="75" spans="1:14" ht="12.75">
      <c r="A75" s="16" t="s">
        <v>75</v>
      </c>
      <c r="B75" s="18" t="str">
        <f>LEFT(JV!$C$4&amp;"        ",8)&amp;"        "&amp;2</f>
        <v>                2</v>
      </c>
      <c r="C75" s="18" t="str">
        <f>LEFT((JV!$C$5&amp;" "),4)</f>
        <v> </v>
      </c>
      <c r="D75" s="18" t="str">
        <f>LEFT((JV!J84&amp;"        "),8)</f>
        <v>        </v>
      </c>
      <c r="E75" s="18" t="str">
        <f>RIGHT("000000000000"&amp;((JV!G84+JV!H84)*100),12)</f>
        <v>000000000000</v>
      </c>
      <c r="F75" s="18" t="str">
        <f>LEFT(JV!I84&amp;"                                   ",35)</f>
        <v>                                   </v>
      </c>
      <c r="G75" s="18" t="str">
        <f>IF(AND(JV!$C$5&lt;&gt;"CR05",JV!$C$5&lt;&gt;"BD01",JV!$C$5&lt;&gt;"E10",JV!$C$5&lt;&gt;"IVE"),(IF(JV!G84&gt;0,"D",IF(JV!H84&gt;0,"C"," "))&amp;LEFT(JV!$F$5&amp;"  ",2)&amp;JV!$F$6&amp;"      "),IF(AND(OR(JV!$C$5="CR05"),JV!G84&gt;0),"-",IF(AND(OR(JV!$C$5="CR05"),JV!H84&gt;0),"+",IF(AND(OR(JV!$C$5&lt;&gt;"E10",JV!$C$5&lt;&gt;"IVE"),JV!G84&gt;0),"+",IF(AND(OR(JV!$C$5&lt;&gt;"E10",JV!$C$5&lt;&gt;"IVE"),JV!H84&gt;0),"-",IF(AND(OR(JV!$C$5="BD01"),OR(JV!G84&gt;0,JV!H84&gt;0)),"+"," ")))))&amp;LEFT(JV!$F$5&amp;"  ",2)&amp;JV!$F$6&amp;"      ")</f>
        <v> 24C      </v>
      </c>
      <c r="H75" s="18" t="str">
        <f>LEFT(JV!A84&amp;"      ",6)</f>
        <v>      </v>
      </c>
      <c r="I75" s="18" t="str">
        <f>LEFT(JV!B84&amp;"      ",6)</f>
        <v>      </v>
      </c>
      <c r="J75" s="18" t="str">
        <f>LEFT(JV!C84&amp;"      ",6)</f>
        <v>      </v>
      </c>
      <c r="K75" s="18" t="str">
        <f>LEFT(JV!D84&amp;"      ",6)</f>
        <v>      </v>
      </c>
      <c r="L75" s="18" t="str">
        <f>LEFT(JV!E84&amp;"      ",6)</f>
        <v>      </v>
      </c>
      <c r="M75" s="18" t="str">
        <f>LEFT(JV!F84&amp;"      ",6)</f>
        <v>      </v>
      </c>
      <c r="N75" s="16" t="str">
        <f>LEFT(JV!M84&amp;"        ",8)&amp;LEFT(JV!N84&amp;"    ",4)&amp;LEFT(JV!O84&amp;"    ",4)&amp;LEFT(JV!P84&amp;" ",1)&amp;LEFT(JV!Q84&amp;"        ",8)&amp;LEFT(JV!R84&amp;" ",1)</f>
        <v>                          </v>
      </c>
    </row>
    <row r="76" spans="1:14" ht="12.75">
      <c r="A76" s="16" t="s">
        <v>76</v>
      </c>
      <c r="B76" s="18" t="str">
        <f>LEFT(JV!$C$4&amp;"        ",8)&amp;"        "&amp;2</f>
        <v>                2</v>
      </c>
      <c r="C76" s="18" t="str">
        <f>LEFT((JV!$C$5&amp;" "),4)</f>
        <v> </v>
      </c>
      <c r="D76" s="18" t="str">
        <f>LEFT((JV!J85&amp;"        "),8)</f>
        <v>        </v>
      </c>
      <c r="E76" s="18" t="str">
        <f>RIGHT("000000000000"&amp;((JV!G85+JV!H85)*100),12)</f>
        <v>000000000000</v>
      </c>
      <c r="F76" s="18" t="str">
        <f>LEFT(JV!I85&amp;"                                   ",35)</f>
        <v>                                   </v>
      </c>
      <c r="G76" s="18" t="str">
        <f>IF(AND(JV!$C$5&lt;&gt;"CR05",JV!$C$5&lt;&gt;"BD01",JV!$C$5&lt;&gt;"E10",JV!$C$5&lt;&gt;"IVE"),(IF(JV!G85&gt;0,"D",IF(JV!H85&gt;0,"C"," "))&amp;LEFT(JV!$F$5&amp;"  ",2)&amp;JV!$F$6&amp;"      "),IF(AND(OR(JV!$C$5="CR05"),JV!G85&gt;0),"-",IF(AND(OR(JV!$C$5="CR05"),JV!H85&gt;0),"+",IF(AND(OR(JV!$C$5&lt;&gt;"E10",JV!$C$5&lt;&gt;"IVE"),JV!G85&gt;0),"+",IF(AND(OR(JV!$C$5&lt;&gt;"E10",JV!$C$5&lt;&gt;"IVE"),JV!H85&gt;0),"-",IF(AND(OR(JV!$C$5="BD01"),OR(JV!G85&gt;0,JV!H85&gt;0)),"+"," ")))))&amp;LEFT(JV!$F$5&amp;"  ",2)&amp;JV!$F$6&amp;"      ")</f>
        <v> 24C      </v>
      </c>
      <c r="H76" s="18" t="str">
        <f>LEFT(JV!A85&amp;"      ",6)</f>
        <v>      </v>
      </c>
      <c r="I76" s="18" t="str">
        <f>LEFT(JV!B85&amp;"      ",6)</f>
        <v>      </v>
      </c>
      <c r="J76" s="18" t="str">
        <f>LEFT(JV!C85&amp;"      ",6)</f>
        <v>      </v>
      </c>
      <c r="K76" s="18" t="str">
        <f>LEFT(JV!D85&amp;"      ",6)</f>
        <v>      </v>
      </c>
      <c r="L76" s="18" t="str">
        <f>LEFT(JV!E85&amp;"      ",6)</f>
        <v>      </v>
      </c>
      <c r="M76" s="18" t="str">
        <f>LEFT(JV!F85&amp;"      ",6)</f>
        <v>      </v>
      </c>
      <c r="N76" s="16" t="str">
        <f>LEFT(JV!M85&amp;"        ",8)&amp;LEFT(JV!N85&amp;"    ",4)&amp;LEFT(JV!O85&amp;"    ",4)&amp;LEFT(JV!P85&amp;" ",1)&amp;LEFT(JV!Q85&amp;"        ",8)&amp;LEFT(JV!R85&amp;" ",1)</f>
        <v>                          </v>
      </c>
    </row>
    <row r="77" spans="1:14" ht="12.75">
      <c r="A77" s="16" t="s">
        <v>77</v>
      </c>
      <c r="B77" s="18" t="str">
        <f>LEFT(JV!$C$4&amp;"        ",8)&amp;"        "&amp;2</f>
        <v>                2</v>
      </c>
      <c r="C77" s="18" t="str">
        <f>LEFT((JV!$C$5&amp;" "),4)</f>
        <v> </v>
      </c>
      <c r="D77" s="18" t="str">
        <f>LEFT((JV!J86&amp;"        "),8)</f>
        <v>        </v>
      </c>
      <c r="E77" s="18" t="str">
        <f>RIGHT("000000000000"&amp;((JV!G86+JV!H86)*100),12)</f>
        <v>000000000000</v>
      </c>
      <c r="F77" s="18" t="str">
        <f>LEFT(JV!I86&amp;"                                   ",35)</f>
        <v>                                   </v>
      </c>
      <c r="G77" s="18" t="str">
        <f>IF(AND(JV!$C$5&lt;&gt;"CR05",JV!$C$5&lt;&gt;"BD01",JV!$C$5&lt;&gt;"E10",JV!$C$5&lt;&gt;"IVE"),(IF(JV!G86&gt;0,"D",IF(JV!H86&gt;0,"C"," "))&amp;LEFT(JV!$F$5&amp;"  ",2)&amp;JV!$F$6&amp;"      "),IF(AND(OR(JV!$C$5="CR05"),JV!G86&gt;0),"-",IF(AND(OR(JV!$C$5="CR05"),JV!H86&gt;0),"+",IF(AND(OR(JV!$C$5&lt;&gt;"E10",JV!$C$5&lt;&gt;"IVE"),JV!G86&gt;0),"+",IF(AND(OR(JV!$C$5&lt;&gt;"E10",JV!$C$5&lt;&gt;"IVE"),JV!H86&gt;0),"-",IF(AND(OR(JV!$C$5="BD01"),OR(JV!G86&gt;0,JV!H86&gt;0)),"+"," ")))))&amp;LEFT(JV!$F$5&amp;"  ",2)&amp;JV!$F$6&amp;"      ")</f>
        <v> 24C      </v>
      </c>
      <c r="H77" s="18" t="str">
        <f>LEFT(JV!A86&amp;"      ",6)</f>
        <v>      </v>
      </c>
      <c r="I77" s="18" t="str">
        <f>LEFT(JV!B86&amp;"      ",6)</f>
        <v>      </v>
      </c>
      <c r="J77" s="18" t="str">
        <f>LEFT(JV!C86&amp;"      ",6)</f>
        <v>      </v>
      </c>
      <c r="K77" s="18" t="str">
        <f>LEFT(JV!D86&amp;"      ",6)</f>
        <v>      </v>
      </c>
      <c r="L77" s="18" t="str">
        <f>LEFT(JV!E86&amp;"      ",6)</f>
        <v>      </v>
      </c>
      <c r="M77" s="18" t="str">
        <f>LEFT(JV!F86&amp;"      ",6)</f>
        <v>      </v>
      </c>
      <c r="N77" s="16" t="str">
        <f>LEFT(JV!M86&amp;"        ",8)&amp;LEFT(JV!N86&amp;"    ",4)&amp;LEFT(JV!O86&amp;"    ",4)&amp;LEFT(JV!P86&amp;" ",1)&amp;LEFT(JV!Q86&amp;"        ",8)&amp;LEFT(JV!R86&amp;" ",1)</f>
        <v>                          </v>
      </c>
    </row>
    <row r="78" spans="1:14" ht="12.75">
      <c r="A78" s="16" t="s">
        <v>78</v>
      </c>
      <c r="B78" s="18" t="str">
        <f>LEFT(JV!$C$4&amp;"        ",8)&amp;"        "&amp;2</f>
        <v>                2</v>
      </c>
      <c r="C78" s="18" t="str">
        <f>LEFT((JV!$C$5&amp;" "),4)</f>
        <v> </v>
      </c>
      <c r="D78" s="18" t="str">
        <f>LEFT((JV!J87&amp;"        "),8)</f>
        <v>        </v>
      </c>
      <c r="E78" s="18" t="str">
        <f>RIGHT("000000000000"&amp;((JV!G87+JV!H87)*100),12)</f>
        <v>000000000000</v>
      </c>
      <c r="F78" s="18" t="str">
        <f>LEFT(JV!I87&amp;"                                   ",35)</f>
        <v>                                   </v>
      </c>
      <c r="G78" s="18" t="str">
        <f>IF(AND(JV!$C$5&lt;&gt;"CR05",JV!$C$5&lt;&gt;"BD01",JV!$C$5&lt;&gt;"E10",JV!$C$5&lt;&gt;"IVE"),(IF(JV!G87&gt;0,"D",IF(JV!H87&gt;0,"C"," "))&amp;LEFT(JV!$F$5&amp;"  ",2)&amp;JV!$F$6&amp;"      "),IF(AND(OR(JV!$C$5="CR05"),JV!G87&gt;0),"-",IF(AND(OR(JV!$C$5="CR05"),JV!H87&gt;0),"+",IF(AND(OR(JV!$C$5&lt;&gt;"E10",JV!$C$5&lt;&gt;"IVE"),JV!G87&gt;0),"+",IF(AND(OR(JV!$C$5&lt;&gt;"E10",JV!$C$5&lt;&gt;"IVE"),JV!H87&gt;0),"-",IF(AND(OR(JV!$C$5="BD01"),OR(JV!G87&gt;0,JV!H87&gt;0)),"+"," ")))))&amp;LEFT(JV!$F$5&amp;"  ",2)&amp;JV!$F$6&amp;"      ")</f>
        <v> 24C      </v>
      </c>
      <c r="H78" s="18" t="str">
        <f>LEFT(JV!A87&amp;"      ",6)</f>
        <v>      </v>
      </c>
      <c r="I78" s="18" t="str">
        <f>LEFT(JV!B87&amp;"      ",6)</f>
        <v>      </v>
      </c>
      <c r="J78" s="18" t="str">
        <f>LEFT(JV!C87&amp;"      ",6)</f>
        <v>      </v>
      </c>
      <c r="K78" s="18" t="str">
        <f>LEFT(JV!D87&amp;"      ",6)</f>
        <v>      </v>
      </c>
      <c r="L78" s="18" t="str">
        <f>LEFT(JV!E87&amp;"      ",6)</f>
        <v>      </v>
      </c>
      <c r="M78" s="18" t="str">
        <f>LEFT(JV!F87&amp;"      ",6)</f>
        <v>      </v>
      </c>
      <c r="N78" s="16" t="str">
        <f>LEFT(JV!M87&amp;"        ",8)&amp;LEFT(JV!N87&amp;"    ",4)&amp;LEFT(JV!O87&amp;"    ",4)&amp;LEFT(JV!P87&amp;" ",1)&amp;LEFT(JV!Q87&amp;"        ",8)&amp;LEFT(JV!R87&amp;" ",1)</f>
        <v>                          </v>
      </c>
    </row>
    <row r="79" spans="1:14" ht="12.75">
      <c r="A79" s="16" t="s">
        <v>79</v>
      </c>
      <c r="B79" s="18" t="str">
        <f>LEFT(JV!$C$4&amp;"        ",8)&amp;"        "&amp;2</f>
        <v>                2</v>
      </c>
      <c r="C79" s="18" t="str">
        <f>LEFT((JV!$C$5&amp;" "),4)</f>
        <v> </v>
      </c>
      <c r="D79" s="18" t="str">
        <f>LEFT((JV!J88&amp;"        "),8)</f>
        <v>        </v>
      </c>
      <c r="E79" s="18" t="str">
        <f>RIGHT("000000000000"&amp;((JV!G88+JV!H88)*100),12)</f>
        <v>000000000000</v>
      </c>
      <c r="F79" s="18" t="str">
        <f>LEFT(JV!I88&amp;"                                   ",35)</f>
        <v>                                   </v>
      </c>
      <c r="G79" s="18" t="str">
        <f>IF(AND(JV!$C$5&lt;&gt;"CR05",JV!$C$5&lt;&gt;"BD01",JV!$C$5&lt;&gt;"E10",JV!$C$5&lt;&gt;"IVE"),(IF(JV!G88&gt;0,"D",IF(JV!H88&gt;0,"C"," "))&amp;LEFT(JV!$F$5&amp;"  ",2)&amp;JV!$F$6&amp;"      "),IF(AND(OR(JV!$C$5="CR05"),JV!G88&gt;0),"-",IF(AND(OR(JV!$C$5="CR05"),JV!H88&gt;0),"+",IF(AND(OR(JV!$C$5&lt;&gt;"E10",JV!$C$5&lt;&gt;"IVE"),JV!G88&gt;0),"+",IF(AND(OR(JV!$C$5&lt;&gt;"E10",JV!$C$5&lt;&gt;"IVE"),JV!H88&gt;0),"-",IF(AND(OR(JV!$C$5="BD01"),OR(JV!G88&gt;0,JV!H88&gt;0)),"+"," ")))))&amp;LEFT(JV!$F$5&amp;"  ",2)&amp;JV!$F$6&amp;"      ")</f>
        <v> 24C      </v>
      </c>
      <c r="H79" s="18" t="str">
        <f>LEFT(JV!A88&amp;"      ",6)</f>
        <v>      </v>
      </c>
      <c r="I79" s="18" t="str">
        <f>LEFT(JV!B88&amp;"      ",6)</f>
        <v>      </v>
      </c>
      <c r="J79" s="18" t="str">
        <f>LEFT(JV!C88&amp;"      ",6)</f>
        <v>      </v>
      </c>
      <c r="K79" s="18" t="str">
        <f>LEFT(JV!D88&amp;"      ",6)</f>
        <v>      </v>
      </c>
      <c r="L79" s="18" t="str">
        <f>LEFT(JV!E88&amp;"      ",6)</f>
        <v>      </v>
      </c>
      <c r="M79" s="18" t="str">
        <f>LEFT(JV!F88&amp;"      ",6)</f>
        <v>      </v>
      </c>
      <c r="N79" s="16" t="str">
        <f>LEFT(JV!M88&amp;"        ",8)&amp;LEFT(JV!N88&amp;"    ",4)&amp;LEFT(JV!O88&amp;"    ",4)&amp;LEFT(JV!P88&amp;" ",1)&amp;LEFT(JV!Q88&amp;"        ",8)&amp;LEFT(JV!R88&amp;" ",1)</f>
        <v>                          </v>
      </c>
    </row>
    <row r="80" spans="1:14" ht="12.75">
      <c r="A80" s="16" t="s">
        <v>23</v>
      </c>
      <c r="B80" s="18" t="str">
        <f>LEFT(JV!$C$4&amp;"        ",8)&amp;"        "&amp;2</f>
        <v>                2</v>
      </c>
      <c r="C80" s="18" t="str">
        <f>LEFT((JV!$C$5&amp;" "),4)</f>
        <v> </v>
      </c>
      <c r="D80" s="18" t="str">
        <f>LEFT((JV!J89&amp;"        "),8)</f>
        <v>        </v>
      </c>
      <c r="E80" s="18" t="str">
        <f>RIGHT("000000000000"&amp;((JV!G89+JV!H89)*100),12)</f>
        <v>000000000000</v>
      </c>
      <c r="F80" s="18" t="str">
        <f>LEFT(JV!I89&amp;"                                   ",35)</f>
        <v>                                   </v>
      </c>
      <c r="G80" s="18" t="str">
        <f>IF(AND(JV!$C$5&lt;&gt;"CR05",JV!$C$5&lt;&gt;"BD01",JV!$C$5&lt;&gt;"E10",JV!$C$5&lt;&gt;"IVE"),(IF(JV!G89&gt;0,"D",IF(JV!H89&gt;0,"C"," "))&amp;LEFT(JV!$F$5&amp;"  ",2)&amp;JV!$F$6&amp;"      "),IF(AND(OR(JV!$C$5="CR05"),JV!G89&gt;0),"-",IF(AND(OR(JV!$C$5="CR05"),JV!H89&gt;0),"+",IF(AND(OR(JV!$C$5&lt;&gt;"E10",JV!$C$5&lt;&gt;"IVE"),JV!G89&gt;0),"+",IF(AND(OR(JV!$C$5&lt;&gt;"E10",JV!$C$5&lt;&gt;"IVE"),JV!H89&gt;0),"-",IF(AND(OR(JV!$C$5="BD01"),OR(JV!G89&gt;0,JV!H89&gt;0)),"+"," ")))))&amp;LEFT(JV!$F$5&amp;"  ",2)&amp;JV!$F$6&amp;"      ")</f>
        <v> 24C      </v>
      </c>
      <c r="H80" s="18" t="str">
        <f>LEFT(JV!A89&amp;"      ",6)</f>
        <v>      </v>
      </c>
      <c r="I80" s="18" t="str">
        <f>LEFT(JV!B89&amp;"      ",6)</f>
        <v>      </v>
      </c>
      <c r="J80" s="18" t="str">
        <f>LEFT(JV!C89&amp;"      ",6)</f>
        <v>      </v>
      </c>
      <c r="K80" s="18" t="str">
        <f>LEFT(JV!D89&amp;"      ",6)</f>
        <v>      </v>
      </c>
      <c r="L80" s="18" t="str">
        <f>LEFT(JV!E89&amp;"      ",6)</f>
        <v>      </v>
      </c>
      <c r="M80" s="18" t="str">
        <f>LEFT(JV!F89&amp;"      ",6)</f>
        <v>      </v>
      </c>
      <c r="N80" s="16" t="str">
        <f>LEFT(JV!M89&amp;"        ",8)&amp;LEFT(JV!N89&amp;"    ",4)&amp;LEFT(JV!O89&amp;"    ",4)&amp;LEFT(JV!P89&amp;" ",1)&amp;LEFT(JV!Q89&amp;"        ",8)&amp;LEFT(JV!R89&amp;" ",1)</f>
        <v>                          </v>
      </c>
    </row>
    <row r="81" spans="1:14" ht="12.75">
      <c r="A81" s="16" t="s">
        <v>24</v>
      </c>
      <c r="B81" s="18" t="str">
        <f>LEFT(JV!$C$4&amp;"        ",8)&amp;"        "&amp;2</f>
        <v>                2</v>
      </c>
      <c r="C81" s="18" t="str">
        <f>LEFT((JV!$C$5&amp;" "),4)</f>
        <v> </v>
      </c>
      <c r="D81" s="18" t="str">
        <f>LEFT((JV!J90&amp;"        "),8)</f>
        <v>        </v>
      </c>
      <c r="E81" s="18" t="str">
        <f>RIGHT("000000000000"&amp;((JV!G90+JV!H90)*100),12)</f>
        <v>000000000000</v>
      </c>
      <c r="F81" s="18" t="str">
        <f>LEFT(JV!I90&amp;"                                   ",35)</f>
        <v>                                   </v>
      </c>
      <c r="G81" s="18" t="str">
        <f>IF(AND(JV!$C$5&lt;&gt;"CR05",JV!$C$5&lt;&gt;"BD01",JV!$C$5&lt;&gt;"E10",JV!$C$5&lt;&gt;"IVE"),(IF(JV!G90&gt;0,"D",IF(JV!H90&gt;0,"C"," "))&amp;LEFT(JV!$F$5&amp;"  ",2)&amp;JV!$F$6&amp;"      "),IF(AND(OR(JV!$C$5="CR05"),JV!G90&gt;0),"-",IF(AND(OR(JV!$C$5="CR05"),JV!H90&gt;0),"+",IF(AND(OR(JV!$C$5&lt;&gt;"E10",JV!$C$5&lt;&gt;"IVE"),JV!G90&gt;0),"+",IF(AND(OR(JV!$C$5&lt;&gt;"E10",JV!$C$5&lt;&gt;"IVE"),JV!H90&gt;0),"-",IF(AND(OR(JV!$C$5="BD01"),OR(JV!G90&gt;0,JV!H90&gt;0)),"+"," ")))))&amp;LEFT(JV!$F$5&amp;"  ",2)&amp;JV!$F$6&amp;"      ")</f>
        <v> 24C      </v>
      </c>
      <c r="H81" s="18" t="str">
        <f>LEFT(JV!A90&amp;"      ",6)</f>
        <v>      </v>
      </c>
      <c r="I81" s="18" t="str">
        <f>LEFT(JV!B90&amp;"      ",6)</f>
        <v>      </v>
      </c>
      <c r="J81" s="18" t="str">
        <f>LEFT(JV!C90&amp;"      ",6)</f>
        <v>      </v>
      </c>
      <c r="K81" s="18" t="str">
        <f>LEFT(JV!D90&amp;"      ",6)</f>
        <v>      </v>
      </c>
      <c r="L81" s="18" t="str">
        <f>LEFT(JV!E90&amp;"      ",6)</f>
        <v>      </v>
      </c>
      <c r="M81" s="18" t="str">
        <f>LEFT(JV!F90&amp;"      ",6)</f>
        <v>      </v>
      </c>
      <c r="N81" s="16" t="str">
        <f>LEFT(JV!M90&amp;"        ",8)&amp;LEFT(JV!N90&amp;"    ",4)&amp;LEFT(JV!O90&amp;"    ",4)&amp;LEFT(JV!P90&amp;" ",1)&amp;LEFT(JV!Q90&amp;"        ",8)&amp;LEFT(JV!R90&amp;" ",1)</f>
        <v>                          </v>
      </c>
    </row>
    <row r="82" spans="1:14" ht="12.75">
      <c r="A82" s="16" t="s">
        <v>25</v>
      </c>
      <c r="B82" s="18" t="str">
        <f>LEFT(JV!$C$4&amp;"        ",8)&amp;"        "&amp;2</f>
        <v>                2</v>
      </c>
      <c r="C82" s="18" t="str">
        <f>LEFT((JV!$C$5&amp;" "),4)</f>
        <v> </v>
      </c>
      <c r="D82" s="18" t="str">
        <f>LEFT((JV!J91&amp;"        "),8)</f>
        <v>        </v>
      </c>
      <c r="E82" s="18" t="str">
        <f>RIGHT("000000000000"&amp;((JV!G91+JV!H91)*100),12)</f>
        <v>000000000000</v>
      </c>
      <c r="F82" s="18" t="str">
        <f>LEFT(JV!I91&amp;"                                   ",35)</f>
        <v>                                   </v>
      </c>
      <c r="G82" s="18" t="str">
        <f>IF(AND(JV!$C$5&lt;&gt;"CR05",JV!$C$5&lt;&gt;"BD01",JV!$C$5&lt;&gt;"E10",JV!$C$5&lt;&gt;"IVE"),(IF(JV!G91&gt;0,"D",IF(JV!H91&gt;0,"C"," "))&amp;LEFT(JV!$F$5&amp;"  ",2)&amp;JV!$F$6&amp;"      "),IF(AND(OR(JV!$C$5="CR05"),JV!G91&gt;0),"-",IF(AND(OR(JV!$C$5="CR05"),JV!H91&gt;0),"+",IF(AND(OR(JV!$C$5&lt;&gt;"E10",JV!$C$5&lt;&gt;"IVE"),JV!G91&gt;0),"+",IF(AND(OR(JV!$C$5&lt;&gt;"E10",JV!$C$5&lt;&gt;"IVE"),JV!H91&gt;0),"-",IF(AND(OR(JV!$C$5="BD01"),OR(JV!G91&gt;0,JV!H91&gt;0)),"+"," ")))))&amp;LEFT(JV!$F$5&amp;"  ",2)&amp;JV!$F$6&amp;"      ")</f>
        <v> 24C      </v>
      </c>
      <c r="H82" s="18" t="str">
        <f>LEFT(JV!A91&amp;"      ",6)</f>
        <v>      </v>
      </c>
      <c r="I82" s="18" t="str">
        <f>LEFT(JV!B91&amp;"      ",6)</f>
        <v>      </v>
      </c>
      <c r="J82" s="18" t="str">
        <f>LEFT(JV!C91&amp;"      ",6)</f>
        <v>      </v>
      </c>
      <c r="K82" s="18" t="str">
        <f>LEFT(JV!D91&amp;"      ",6)</f>
        <v>      </v>
      </c>
      <c r="L82" s="18" t="str">
        <f>LEFT(JV!E91&amp;"      ",6)</f>
        <v>      </v>
      </c>
      <c r="M82" s="18" t="str">
        <f>LEFT(JV!F91&amp;"      ",6)</f>
        <v>      </v>
      </c>
      <c r="N82" s="16" t="str">
        <f>LEFT(JV!M91&amp;"        ",8)&amp;LEFT(JV!N91&amp;"    ",4)&amp;LEFT(JV!O91&amp;"    ",4)&amp;LEFT(JV!P91&amp;" ",1)&amp;LEFT(JV!Q91&amp;"        ",8)&amp;LEFT(JV!R91&amp;" ",1)</f>
        <v>                          </v>
      </c>
    </row>
    <row r="83" spans="1:14" ht="12.75">
      <c r="A83" s="16" t="s">
        <v>26</v>
      </c>
      <c r="B83" s="18" t="str">
        <f>LEFT(JV!$C$4&amp;"        ",8)&amp;"        "&amp;2</f>
        <v>                2</v>
      </c>
      <c r="C83" s="18" t="str">
        <f>LEFT((JV!$C$5&amp;" "),4)</f>
        <v> </v>
      </c>
      <c r="D83" s="18" t="str">
        <f>LEFT((JV!J92&amp;"        "),8)</f>
        <v>        </v>
      </c>
      <c r="E83" s="18" t="str">
        <f>RIGHT("000000000000"&amp;((JV!G92+JV!H92)*100),12)</f>
        <v>000000000000</v>
      </c>
      <c r="F83" s="18" t="str">
        <f>LEFT(JV!I92&amp;"                                   ",35)</f>
        <v>                                   </v>
      </c>
      <c r="G83" s="18" t="str">
        <f>IF(AND(JV!$C$5&lt;&gt;"CR05",JV!$C$5&lt;&gt;"BD01",JV!$C$5&lt;&gt;"E10",JV!$C$5&lt;&gt;"IVE"),(IF(JV!G92&gt;0,"D",IF(JV!H92&gt;0,"C"," "))&amp;LEFT(JV!$F$5&amp;"  ",2)&amp;JV!$F$6&amp;"      "),IF(AND(OR(JV!$C$5="CR05"),JV!G92&gt;0),"-",IF(AND(OR(JV!$C$5="CR05"),JV!H92&gt;0),"+",IF(AND(OR(JV!$C$5&lt;&gt;"E10",JV!$C$5&lt;&gt;"IVE"),JV!G92&gt;0),"+",IF(AND(OR(JV!$C$5&lt;&gt;"E10",JV!$C$5&lt;&gt;"IVE"),JV!H92&gt;0),"-",IF(AND(OR(JV!$C$5="BD01"),OR(JV!G92&gt;0,JV!H92&gt;0)),"+"," ")))))&amp;LEFT(JV!$F$5&amp;"  ",2)&amp;JV!$F$6&amp;"      ")</f>
        <v> 24C      </v>
      </c>
      <c r="H83" s="18" t="str">
        <f>LEFT(JV!A92&amp;"      ",6)</f>
        <v>      </v>
      </c>
      <c r="I83" s="18" t="str">
        <f>LEFT(JV!B92&amp;"      ",6)</f>
        <v>      </v>
      </c>
      <c r="J83" s="18" t="str">
        <f>LEFT(JV!C92&amp;"      ",6)</f>
        <v>      </v>
      </c>
      <c r="K83" s="18" t="str">
        <f>LEFT(JV!D92&amp;"      ",6)</f>
        <v>      </v>
      </c>
      <c r="L83" s="18" t="str">
        <f>LEFT(JV!E92&amp;"      ",6)</f>
        <v>      </v>
      </c>
      <c r="M83" s="18" t="str">
        <f>LEFT(JV!F92&amp;"      ",6)</f>
        <v>      </v>
      </c>
      <c r="N83" s="16" t="str">
        <f>LEFT(JV!M92&amp;"        ",8)&amp;LEFT(JV!N92&amp;"    ",4)&amp;LEFT(JV!O92&amp;"    ",4)&amp;LEFT(JV!P92&amp;" ",1)&amp;LEFT(JV!Q92&amp;"        ",8)&amp;LEFT(JV!R92&amp;" ",1)</f>
        <v>                          </v>
      </c>
    </row>
    <row r="84" spans="1:14" ht="12.75">
      <c r="A84" s="16" t="s">
        <v>27</v>
      </c>
      <c r="B84" s="18" t="str">
        <f>LEFT(JV!$C$4&amp;"        ",8)&amp;"        "&amp;2</f>
        <v>                2</v>
      </c>
      <c r="C84" s="18" t="str">
        <f>LEFT((JV!$C$5&amp;" "),4)</f>
        <v> </v>
      </c>
      <c r="D84" s="18" t="str">
        <f>LEFT((JV!J93&amp;"        "),8)</f>
        <v>        </v>
      </c>
      <c r="E84" s="18" t="str">
        <f>RIGHT("000000000000"&amp;((JV!G93+JV!H93)*100),12)</f>
        <v>000000000000</v>
      </c>
      <c r="F84" s="18" t="str">
        <f>LEFT(JV!I93&amp;"                                   ",35)</f>
        <v>                                   </v>
      </c>
      <c r="G84" s="18" t="str">
        <f>IF(AND(JV!$C$5&lt;&gt;"CR05",JV!$C$5&lt;&gt;"BD01",JV!$C$5&lt;&gt;"E10",JV!$C$5&lt;&gt;"IVE"),(IF(JV!G93&gt;0,"D",IF(JV!H93&gt;0,"C"," "))&amp;LEFT(JV!$F$5&amp;"  ",2)&amp;JV!$F$6&amp;"      "),IF(AND(OR(JV!$C$5="CR05"),JV!G93&gt;0),"-",IF(AND(OR(JV!$C$5="CR05"),JV!H93&gt;0),"+",IF(AND(OR(JV!$C$5&lt;&gt;"E10",JV!$C$5&lt;&gt;"IVE"),JV!G93&gt;0),"+",IF(AND(OR(JV!$C$5&lt;&gt;"E10",JV!$C$5&lt;&gt;"IVE"),JV!H93&gt;0),"-",IF(AND(OR(JV!$C$5="BD01"),OR(JV!G93&gt;0,JV!H93&gt;0)),"+"," ")))))&amp;LEFT(JV!$F$5&amp;"  ",2)&amp;JV!$F$6&amp;"      ")</f>
        <v> 24C      </v>
      </c>
      <c r="H84" s="18" t="str">
        <f>LEFT(JV!A93&amp;"      ",6)</f>
        <v>      </v>
      </c>
      <c r="I84" s="18" t="str">
        <f>LEFT(JV!B93&amp;"      ",6)</f>
        <v>      </v>
      </c>
      <c r="J84" s="18" t="str">
        <f>LEFT(JV!C93&amp;"      ",6)</f>
        <v>      </v>
      </c>
      <c r="K84" s="18" t="str">
        <f>LEFT(JV!D93&amp;"      ",6)</f>
        <v>      </v>
      </c>
      <c r="L84" s="18" t="str">
        <f>LEFT(JV!E93&amp;"      ",6)</f>
        <v>      </v>
      </c>
      <c r="M84" s="18" t="str">
        <f>LEFT(JV!F93&amp;"      ",6)</f>
        <v>      </v>
      </c>
      <c r="N84" s="16" t="str">
        <f>LEFT(JV!M93&amp;"        ",8)&amp;LEFT(JV!N93&amp;"    ",4)&amp;LEFT(JV!O93&amp;"    ",4)&amp;LEFT(JV!P93&amp;" ",1)&amp;LEFT(JV!Q93&amp;"        ",8)&amp;LEFT(JV!R93&amp;" ",1)</f>
        <v>                          </v>
      </c>
    </row>
    <row r="85" spans="1:14" ht="12.75">
      <c r="A85" s="16" t="s">
        <v>28</v>
      </c>
      <c r="B85" s="18" t="str">
        <f>LEFT(JV!$C$4&amp;"        ",8)&amp;"        "&amp;2</f>
        <v>                2</v>
      </c>
      <c r="C85" s="18" t="str">
        <f>LEFT((JV!$C$5&amp;" "),4)</f>
        <v> </v>
      </c>
      <c r="D85" s="18" t="str">
        <f>LEFT((JV!J94&amp;"        "),8)</f>
        <v>        </v>
      </c>
      <c r="E85" s="18" t="str">
        <f>RIGHT("000000000000"&amp;((JV!G94+JV!H94)*100),12)</f>
        <v>000000000000</v>
      </c>
      <c r="F85" s="18" t="str">
        <f>LEFT(JV!I94&amp;"                                   ",35)</f>
        <v>                                   </v>
      </c>
      <c r="G85" s="18" t="str">
        <f>IF(AND(JV!$C$5&lt;&gt;"CR05",JV!$C$5&lt;&gt;"BD01",JV!$C$5&lt;&gt;"E10",JV!$C$5&lt;&gt;"IVE"),(IF(JV!G94&gt;0,"D",IF(JV!H94&gt;0,"C"," "))&amp;LEFT(JV!$F$5&amp;"  ",2)&amp;JV!$F$6&amp;"      "),IF(AND(OR(JV!$C$5="CR05"),JV!G94&gt;0),"-",IF(AND(OR(JV!$C$5="CR05"),JV!H94&gt;0),"+",IF(AND(OR(JV!$C$5&lt;&gt;"E10",JV!$C$5&lt;&gt;"IVE"),JV!G94&gt;0),"+",IF(AND(OR(JV!$C$5&lt;&gt;"E10",JV!$C$5&lt;&gt;"IVE"),JV!H94&gt;0),"-",IF(AND(OR(JV!$C$5="BD01"),OR(JV!G94&gt;0,JV!H94&gt;0)),"+"," ")))))&amp;LEFT(JV!$F$5&amp;"  ",2)&amp;JV!$F$6&amp;"      ")</f>
        <v> 24C      </v>
      </c>
      <c r="H85" s="18" t="str">
        <f>LEFT(JV!A94&amp;"      ",6)</f>
        <v>      </v>
      </c>
      <c r="I85" s="18" t="str">
        <f>LEFT(JV!B94&amp;"      ",6)</f>
        <v>      </v>
      </c>
      <c r="J85" s="18" t="str">
        <f>LEFT(JV!C94&amp;"      ",6)</f>
        <v>      </v>
      </c>
      <c r="K85" s="18" t="str">
        <f>LEFT(JV!D94&amp;"      ",6)</f>
        <v>      </v>
      </c>
      <c r="L85" s="18" t="str">
        <f>LEFT(JV!E94&amp;"      ",6)</f>
        <v>      </v>
      </c>
      <c r="M85" s="18" t="str">
        <f>LEFT(JV!F94&amp;"      ",6)</f>
        <v>      </v>
      </c>
      <c r="N85" s="16" t="str">
        <f>LEFT(JV!M94&amp;"        ",8)&amp;LEFT(JV!N94&amp;"    ",4)&amp;LEFT(JV!O94&amp;"    ",4)&amp;LEFT(JV!P94&amp;" ",1)&amp;LEFT(JV!Q94&amp;"        ",8)&amp;LEFT(JV!R94&amp;" ",1)</f>
        <v>                          </v>
      </c>
    </row>
    <row r="86" spans="1:14" ht="12.75">
      <c r="A86" s="16" t="s">
        <v>29</v>
      </c>
      <c r="B86" s="18" t="str">
        <f>LEFT(JV!$C$4&amp;"        ",8)&amp;"        "&amp;2</f>
        <v>                2</v>
      </c>
      <c r="C86" s="18" t="str">
        <f>LEFT((JV!$C$5&amp;" "),4)</f>
        <v> </v>
      </c>
      <c r="D86" s="18" t="str">
        <f>LEFT((JV!J95&amp;"        "),8)</f>
        <v>        </v>
      </c>
      <c r="E86" s="18" t="str">
        <f>RIGHT("000000000000"&amp;((JV!G95+JV!H95)*100),12)</f>
        <v>000000000000</v>
      </c>
      <c r="F86" s="18" t="str">
        <f>LEFT(JV!I95&amp;"                                   ",35)</f>
        <v>                                   </v>
      </c>
      <c r="G86" s="18" t="str">
        <f>IF(AND(JV!$C$5&lt;&gt;"CR05",JV!$C$5&lt;&gt;"BD01",JV!$C$5&lt;&gt;"E10",JV!$C$5&lt;&gt;"IVE"),(IF(JV!G95&gt;0,"D",IF(JV!H95&gt;0,"C"," "))&amp;LEFT(JV!$F$5&amp;"  ",2)&amp;JV!$F$6&amp;"      "),IF(AND(OR(JV!$C$5="CR05"),JV!G95&gt;0),"-",IF(AND(OR(JV!$C$5="CR05"),JV!H95&gt;0),"+",IF(AND(OR(JV!$C$5&lt;&gt;"E10",JV!$C$5&lt;&gt;"IVE"),JV!G95&gt;0),"+",IF(AND(OR(JV!$C$5&lt;&gt;"E10",JV!$C$5&lt;&gt;"IVE"),JV!H95&gt;0),"-",IF(AND(OR(JV!$C$5="BD01"),OR(JV!G95&gt;0,JV!H95&gt;0)),"+"," ")))))&amp;LEFT(JV!$F$5&amp;"  ",2)&amp;JV!$F$6&amp;"      ")</f>
        <v> 24C      </v>
      </c>
      <c r="H86" s="18" t="str">
        <f>LEFT(JV!A95&amp;"      ",6)</f>
        <v>      </v>
      </c>
      <c r="I86" s="18" t="str">
        <f>LEFT(JV!B95&amp;"      ",6)</f>
        <v>      </v>
      </c>
      <c r="J86" s="18" t="str">
        <f>LEFT(JV!C95&amp;"      ",6)</f>
        <v>      </v>
      </c>
      <c r="K86" s="18" t="str">
        <f>LEFT(JV!D95&amp;"      ",6)</f>
        <v>      </v>
      </c>
      <c r="L86" s="18" t="str">
        <f>LEFT(JV!E95&amp;"      ",6)</f>
        <v>      </v>
      </c>
      <c r="M86" s="18" t="str">
        <f>LEFT(JV!F95&amp;"      ",6)</f>
        <v>      </v>
      </c>
      <c r="N86" s="16" t="str">
        <f>LEFT(JV!M95&amp;"        ",8)&amp;LEFT(JV!N95&amp;"    ",4)&amp;LEFT(JV!O95&amp;"    ",4)&amp;LEFT(JV!P95&amp;" ",1)&amp;LEFT(JV!Q95&amp;"        ",8)&amp;LEFT(JV!R95&amp;" ",1)</f>
        <v>                          </v>
      </c>
    </row>
    <row r="87" spans="1:14" ht="12.75">
      <c r="A87" s="16" t="s">
        <v>30</v>
      </c>
      <c r="B87" s="18" t="str">
        <f>LEFT(JV!$C$4&amp;"        ",8)&amp;"        "&amp;2</f>
        <v>                2</v>
      </c>
      <c r="C87" s="18" t="str">
        <f>LEFT((JV!$C$5&amp;" "),4)</f>
        <v> </v>
      </c>
      <c r="D87" s="18" t="str">
        <f>LEFT((JV!J96&amp;"        "),8)</f>
        <v>        </v>
      </c>
      <c r="E87" s="18" t="str">
        <f>RIGHT("000000000000"&amp;((JV!G96+JV!H96)*100),12)</f>
        <v>000000000000</v>
      </c>
      <c r="F87" s="18" t="str">
        <f>LEFT(JV!I96&amp;"                                   ",35)</f>
        <v>                                   </v>
      </c>
      <c r="G87" s="18" t="str">
        <f>IF(AND(JV!$C$5&lt;&gt;"CR05",JV!$C$5&lt;&gt;"BD01",JV!$C$5&lt;&gt;"E10",JV!$C$5&lt;&gt;"IVE"),(IF(JV!G96&gt;0,"D",IF(JV!H96&gt;0,"C"," "))&amp;LEFT(JV!$F$5&amp;"  ",2)&amp;JV!$F$6&amp;"      "),IF(AND(OR(JV!$C$5="CR05"),JV!G96&gt;0),"-",IF(AND(OR(JV!$C$5="CR05"),JV!H96&gt;0),"+",IF(AND(OR(JV!$C$5&lt;&gt;"E10",JV!$C$5&lt;&gt;"IVE"),JV!G96&gt;0),"+",IF(AND(OR(JV!$C$5&lt;&gt;"E10",JV!$C$5&lt;&gt;"IVE"),JV!H96&gt;0),"-",IF(AND(OR(JV!$C$5="BD01"),OR(JV!G96&gt;0,JV!H96&gt;0)),"+"," ")))))&amp;LEFT(JV!$F$5&amp;"  ",2)&amp;JV!$F$6&amp;"      ")</f>
        <v> 24C      </v>
      </c>
      <c r="H87" s="18" t="str">
        <f>LEFT(JV!A96&amp;"      ",6)</f>
        <v>      </v>
      </c>
      <c r="I87" s="18" t="str">
        <f>LEFT(JV!B96&amp;"      ",6)</f>
        <v>      </v>
      </c>
      <c r="J87" s="18" t="str">
        <f>LEFT(JV!C96&amp;"      ",6)</f>
        <v>      </v>
      </c>
      <c r="K87" s="18" t="str">
        <f>LEFT(JV!D96&amp;"      ",6)</f>
        <v>      </v>
      </c>
      <c r="L87" s="18" t="str">
        <f>LEFT(JV!E96&amp;"      ",6)</f>
        <v>      </v>
      </c>
      <c r="M87" s="18" t="str">
        <f>LEFT(JV!F96&amp;"      ",6)</f>
        <v>      </v>
      </c>
      <c r="N87" s="16" t="str">
        <f>LEFT(JV!M96&amp;"        ",8)&amp;LEFT(JV!N96&amp;"    ",4)&amp;LEFT(JV!O96&amp;"    ",4)&amp;LEFT(JV!P96&amp;" ",1)&amp;LEFT(JV!Q96&amp;"        ",8)&amp;LEFT(JV!R96&amp;" ",1)</f>
        <v>                          </v>
      </c>
    </row>
    <row r="88" spans="1:14" ht="12.75">
      <c r="A88" s="16" t="s">
        <v>31</v>
      </c>
      <c r="B88" s="18" t="str">
        <f>LEFT(JV!$C$4&amp;"        ",8)&amp;"        "&amp;2</f>
        <v>                2</v>
      </c>
      <c r="C88" s="18" t="str">
        <f>LEFT((JV!$C$5&amp;" "),4)</f>
        <v> </v>
      </c>
      <c r="D88" s="18" t="str">
        <f>LEFT((JV!J97&amp;"        "),8)</f>
        <v>        </v>
      </c>
      <c r="E88" s="18" t="str">
        <f>RIGHT("000000000000"&amp;((JV!G97+JV!H97)*100),12)</f>
        <v>000000000000</v>
      </c>
      <c r="F88" s="18" t="str">
        <f>LEFT(JV!I97&amp;"                                   ",35)</f>
        <v>                                   </v>
      </c>
      <c r="G88" s="18" t="str">
        <f>IF(AND(JV!$C$5&lt;&gt;"CR05",JV!$C$5&lt;&gt;"BD01",JV!$C$5&lt;&gt;"E10",JV!$C$5&lt;&gt;"IVE"),(IF(JV!G97&gt;0,"D",IF(JV!H97&gt;0,"C"," "))&amp;LEFT(JV!$F$5&amp;"  ",2)&amp;JV!$F$6&amp;"      "),IF(AND(OR(JV!$C$5="CR05"),JV!G97&gt;0),"-",IF(AND(OR(JV!$C$5="CR05"),JV!H97&gt;0),"+",IF(AND(OR(JV!$C$5&lt;&gt;"E10",JV!$C$5&lt;&gt;"IVE"),JV!G97&gt;0),"+",IF(AND(OR(JV!$C$5&lt;&gt;"E10",JV!$C$5&lt;&gt;"IVE"),JV!H97&gt;0),"-",IF(AND(OR(JV!$C$5="BD01"),OR(JV!G97&gt;0,JV!H97&gt;0)),"+"," ")))))&amp;LEFT(JV!$F$5&amp;"  ",2)&amp;JV!$F$6&amp;"      ")</f>
        <v> 24C      </v>
      </c>
      <c r="H88" s="18" t="str">
        <f>LEFT(JV!A97&amp;"      ",6)</f>
        <v>      </v>
      </c>
      <c r="I88" s="18" t="str">
        <f>LEFT(JV!B97&amp;"      ",6)</f>
        <v>      </v>
      </c>
      <c r="J88" s="18" t="str">
        <f>LEFT(JV!C97&amp;"      ",6)</f>
        <v>      </v>
      </c>
      <c r="K88" s="18" t="str">
        <f>LEFT(JV!D97&amp;"      ",6)</f>
        <v>      </v>
      </c>
      <c r="L88" s="18" t="str">
        <f>LEFT(JV!E97&amp;"      ",6)</f>
        <v>      </v>
      </c>
      <c r="M88" s="18" t="str">
        <f>LEFT(JV!F97&amp;"      ",6)</f>
        <v>      </v>
      </c>
      <c r="N88" s="16" t="str">
        <f>LEFT(JV!M97&amp;"        ",8)&amp;LEFT(JV!N97&amp;"    ",4)&amp;LEFT(JV!O97&amp;"    ",4)&amp;LEFT(JV!P97&amp;" ",1)&amp;LEFT(JV!Q97&amp;"        ",8)&amp;LEFT(JV!R97&amp;" ",1)</f>
        <v>                          </v>
      </c>
    </row>
    <row r="89" spans="1:14" ht="12.75">
      <c r="A89" s="16" t="s">
        <v>32</v>
      </c>
      <c r="B89" s="18" t="str">
        <f>LEFT(JV!$C$4&amp;"        ",8)&amp;"        "&amp;2</f>
        <v>                2</v>
      </c>
      <c r="C89" s="18" t="str">
        <f>LEFT((JV!$C$5&amp;" "),4)</f>
        <v> </v>
      </c>
      <c r="D89" s="18" t="str">
        <f>LEFT((JV!J98&amp;"        "),8)</f>
        <v>        </v>
      </c>
      <c r="E89" s="18" t="str">
        <f>RIGHT("000000000000"&amp;((JV!G98+JV!H98)*100),12)</f>
        <v>000000000000</v>
      </c>
      <c r="F89" s="18" t="str">
        <f>LEFT(JV!I98&amp;"                                   ",35)</f>
        <v>                                   </v>
      </c>
      <c r="G89" s="18" t="str">
        <f>IF(AND(JV!$C$5&lt;&gt;"CR05",JV!$C$5&lt;&gt;"BD01",JV!$C$5&lt;&gt;"E10",JV!$C$5&lt;&gt;"IVE"),(IF(JV!G98&gt;0,"D",IF(JV!H98&gt;0,"C"," "))&amp;LEFT(JV!$F$5&amp;"  ",2)&amp;JV!$F$6&amp;"      "),IF(AND(OR(JV!$C$5="CR05"),JV!G98&gt;0),"-",IF(AND(OR(JV!$C$5="CR05"),JV!H98&gt;0),"+",IF(AND(OR(JV!$C$5&lt;&gt;"E10",JV!$C$5&lt;&gt;"IVE"),JV!G98&gt;0),"+",IF(AND(OR(JV!$C$5&lt;&gt;"E10",JV!$C$5&lt;&gt;"IVE"),JV!H98&gt;0),"-",IF(AND(OR(JV!$C$5="BD01"),OR(JV!G98&gt;0,JV!H98&gt;0)),"+"," ")))))&amp;LEFT(JV!$F$5&amp;"  ",2)&amp;JV!$F$6&amp;"      ")</f>
        <v> 24C      </v>
      </c>
      <c r="H89" s="18" t="str">
        <f>LEFT(JV!A98&amp;"      ",6)</f>
        <v>      </v>
      </c>
      <c r="I89" s="18" t="str">
        <f>LEFT(JV!B98&amp;"      ",6)</f>
        <v>      </v>
      </c>
      <c r="J89" s="18" t="str">
        <f>LEFT(JV!C98&amp;"      ",6)</f>
        <v>      </v>
      </c>
      <c r="K89" s="18" t="str">
        <f>LEFT(JV!D98&amp;"      ",6)</f>
        <v>      </v>
      </c>
      <c r="L89" s="18" t="str">
        <f>LEFT(JV!E98&amp;"      ",6)</f>
        <v>      </v>
      </c>
      <c r="M89" s="18" t="str">
        <f>LEFT(JV!F98&amp;"      ",6)</f>
        <v>      </v>
      </c>
      <c r="N89" s="16" t="str">
        <f>LEFT(JV!M98&amp;"        ",8)&amp;LEFT(JV!N98&amp;"    ",4)&amp;LEFT(JV!O98&amp;"    ",4)&amp;LEFT(JV!P98&amp;" ",1)&amp;LEFT(JV!Q98&amp;"        ",8)&amp;LEFT(JV!R98&amp;" ",1)</f>
        <v>                          </v>
      </c>
    </row>
    <row r="90" spans="1:14" ht="12.75">
      <c r="A90" s="16" t="s">
        <v>33</v>
      </c>
      <c r="B90" s="18" t="str">
        <f>LEFT(JV!$C$4&amp;"        ",8)&amp;"        "&amp;2</f>
        <v>                2</v>
      </c>
      <c r="C90" s="18" t="str">
        <f>LEFT((JV!$C$5&amp;" "),4)</f>
        <v> </v>
      </c>
      <c r="D90" s="18" t="str">
        <f>LEFT((JV!J99&amp;"        "),8)</f>
        <v>        </v>
      </c>
      <c r="E90" s="18" t="str">
        <f>RIGHT("000000000000"&amp;((JV!G99+JV!H99)*100),12)</f>
        <v>000000000000</v>
      </c>
      <c r="F90" s="18" t="str">
        <f>LEFT(JV!I99&amp;"                                   ",35)</f>
        <v>                                   </v>
      </c>
      <c r="G90" s="18" t="str">
        <f>IF(AND(JV!$C$5&lt;&gt;"CR05",JV!$C$5&lt;&gt;"BD01",JV!$C$5&lt;&gt;"E10",JV!$C$5&lt;&gt;"IVE"),(IF(JV!G99&gt;0,"D",IF(JV!H99&gt;0,"C"," "))&amp;LEFT(JV!$F$5&amp;"  ",2)&amp;JV!$F$6&amp;"      "),IF(AND(OR(JV!$C$5="CR05"),JV!G99&gt;0),"-",IF(AND(OR(JV!$C$5="CR05"),JV!H99&gt;0),"+",IF(AND(OR(JV!$C$5&lt;&gt;"E10",JV!$C$5&lt;&gt;"IVE"),JV!G99&gt;0),"+",IF(AND(OR(JV!$C$5&lt;&gt;"E10",JV!$C$5&lt;&gt;"IVE"),JV!H99&gt;0),"-",IF(AND(OR(JV!$C$5="BD01"),OR(JV!G99&gt;0,JV!H99&gt;0)),"+"," ")))))&amp;LEFT(JV!$F$5&amp;"  ",2)&amp;JV!$F$6&amp;"      ")</f>
        <v> 24C      </v>
      </c>
      <c r="H90" s="18" t="str">
        <f>LEFT(JV!A99&amp;"      ",6)</f>
        <v>      </v>
      </c>
      <c r="I90" s="18" t="str">
        <f>LEFT(JV!B99&amp;"      ",6)</f>
        <v>      </v>
      </c>
      <c r="J90" s="18" t="str">
        <f>LEFT(JV!C99&amp;"      ",6)</f>
        <v>      </v>
      </c>
      <c r="K90" s="18" t="str">
        <f>LEFT(JV!D99&amp;"      ",6)</f>
        <v>      </v>
      </c>
      <c r="L90" s="18" t="str">
        <f>LEFT(JV!E99&amp;"      ",6)</f>
        <v>      </v>
      </c>
      <c r="M90" s="18" t="str">
        <f>LEFT(JV!F99&amp;"      ",6)</f>
        <v>      </v>
      </c>
      <c r="N90" s="16" t="str">
        <f>LEFT(JV!M99&amp;"        ",8)&amp;LEFT(JV!N99&amp;"    ",4)&amp;LEFT(JV!O99&amp;"    ",4)&amp;LEFT(JV!P99&amp;" ",1)&amp;LEFT(JV!Q99&amp;"        ",8)&amp;LEFT(JV!R99&amp;" ",1)</f>
        <v>                          </v>
      </c>
    </row>
    <row r="91" spans="1:14" ht="12.75">
      <c r="A91" s="16" t="s">
        <v>34</v>
      </c>
      <c r="B91" s="18" t="str">
        <f>LEFT(JV!$C$4&amp;"        ",8)&amp;"        "&amp;2</f>
        <v>                2</v>
      </c>
      <c r="C91" s="18" t="str">
        <f>LEFT((JV!$C$5&amp;" "),4)</f>
        <v> </v>
      </c>
      <c r="D91" s="18" t="str">
        <f>LEFT((JV!J100&amp;"        "),8)</f>
        <v>        </v>
      </c>
      <c r="E91" s="18" t="str">
        <f>RIGHT("000000000000"&amp;((JV!G100+JV!H100)*100),12)</f>
        <v>000000000000</v>
      </c>
      <c r="F91" s="18" t="str">
        <f>LEFT(JV!I100&amp;"                                   ",35)</f>
        <v>                                   </v>
      </c>
      <c r="G91" s="18" t="str">
        <f>IF(AND(JV!$C$5&lt;&gt;"CR05",JV!$C$5&lt;&gt;"BD01",JV!$C$5&lt;&gt;"E10",JV!$C$5&lt;&gt;"IVE"),(IF(JV!G100&gt;0,"D",IF(JV!H100&gt;0,"C"," "))&amp;LEFT(JV!$F$5&amp;"  ",2)&amp;JV!$F$6&amp;"      "),IF(AND(OR(JV!$C$5="CR05"),JV!G100&gt;0),"-",IF(AND(OR(JV!$C$5="CR05"),JV!H100&gt;0),"+",IF(AND(OR(JV!$C$5&lt;&gt;"E10",JV!$C$5&lt;&gt;"IVE"),JV!G100&gt;0),"+",IF(AND(OR(JV!$C$5&lt;&gt;"E10",JV!$C$5&lt;&gt;"IVE"),JV!H100&gt;0),"-",IF(AND(OR(JV!$C$5="BD01"),OR(JV!G100&gt;0,JV!H100&gt;0)),"+"," ")))))&amp;LEFT(JV!$F$5&amp;"  ",2)&amp;JV!$F$6&amp;"      ")</f>
        <v> 24C      </v>
      </c>
      <c r="H91" s="18" t="str">
        <f>LEFT(JV!A100&amp;"      ",6)</f>
        <v>      </v>
      </c>
      <c r="I91" s="18" t="str">
        <f>LEFT(JV!B100&amp;"      ",6)</f>
        <v>      </v>
      </c>
      <c r="J91" s="18" t="str">
        <f>LEFT(JV!C100&amp;"      ",6)</f>
        <v>      </v>
      </c>
      <c r="K91" s="18" t="str">
        <f>LEFT(JV!D100&amp;"      ",6)</f>
        <v>      </v>
      </c>
      <c r="L91" s="18" t="str">
        <f>LEFT(JV!E100&amp;"      ",6)</f>
        <v>      </v>
      </c>
      <c r="M91" s="18" t="str">
        <f>LEFT(JV!F100&amp;"      ",6)</f>
        <v>      </v>
      </c>
      <c r="N91" s="16" t="str">
        <f>LEFT(JV!M100&amp;"        ",8)&amp;LEFT(JV!N100&amp;"    ",4)&amp;LEFT(JV!O100&amp;"    ",4)&amp;LEFT(JV!P100&amp;" ",1)&amp;LEFT(JV!Q100&amp;"        ",8)&amp;LEFT(JV!R100&amp;" ",1)</f>
        <v>                          </v>
      </c>
    </row>
    <row r="92" spans="1:14" ht="12.75">
      <c r="A92" s="16" t="s">
        <v>35</v>
      </c>
      <c r="B92" s="18" t="str">
        <f>LEFT(JV!$C$4&amp;"        ",8)&amp;"        "&amp;2</f>
        <v>                2</v>
      </c>
      <c r="C92" s="18" t="str">
        <f>LEFT((JV!$C$5&amp;" "),4)</f>
        <v> </v>
      </c>
      <c r="D92" s="18" t="str">
        <f>LEFT((JV!J101&amp;"        "),8)</f>
        <v>        </v>
      </c>
      <c r="E92" s="18" t="str">
        <f>RIGHT("000000000000"&amp;((JV!G101+JV!H101)*100),12)</f>
        <v>000000000000</v>
      </c>
      <c r="F92" s="18" t="str">
        <f>LEFT(JV!I101&amp;"                                   ",35)</f>
        <v>                                   </v>
      </c>
      <c r="G92" s="18" t="str">
        <f>IF(AND(JV!$C$5&lt;&gt;"CR05",JV!$C$5&lt;&gt;"BD01",JV!$C$5&lt;&gt;"E10",JV!$C$5&lt;&gt;"IVE"),(IF(JV!G101&gt;0,"D",IF(JV!H101&gt;0,"C"," "))&amp;LEFT(JV!$F$5&amp;"  ",2)&amp;JV!$F$6&amp;"      "),IF(AND(OR(JV!$C$5="CR05"),JV!G101&gt;0),"-",IF(AND(OR(JV!$C$5="CR05"),JV!H101&gt;0),"+",IF(AND(OR(JV!$C$5&lt;&gt;"E10",JV!$C$5&lt;&gt;"IVE"),JV!G101&gt;0),"+",IF(AND(OR(JV!$C$5&lt;&gt;"E10",JV!$C$5&lt;&gt;"IVE"),JV!H101&gt;0),"-",IF(AND(OR(JV!$C$5="BD01"),OR(JV!G101&gt;0,JV!H101&gt;0)),"+"," ")))))&amp;LEFT(JV!$F$5&amp;"  ",2)&amp;JV!$F$6&amp;"      ")</f>
        <v> 24C      </v>
      </c>
      <c r="H92" s="18" t="str">
        <f>LEFT(JV!A101&amp;"      ",6)</f>
        <v>      </v>
      </c>
      <c r="I92" s="18" t="str">
        <f>LEFT(JV!B101&amp;"      ",6)</f>
        <v>      </v>
      </c>
      <c r="J92" s="18" t="str">
        <f>LEFT(JV!C101&amp;"      ",6)</f>
        <v>      </v>
      </c>
      <c r="K92" s="18" t="str">
        <f>LEFT(JV!D101&amp;"      ",6)</f>
        <v>      </v>
      </c>
      <c r="L92" s="18" t="str">
        <f>LEFT(JV!E101&amp;"      ",6)</f>
        <v>      </v>
      </c>
      <c r="M92" s="18" t="str">
        <f>LEFT(JV!F101&amp;"      ",6)</f>
        <v>      </v>
      </c>
      <c r="N92" s="16" t="str">
        <f>LEFT(JV!M101&amp;"        ",8)&amp;LEFT(JV!N101&amp;"    ",4)&amp;LEFT(JV!O101&amp;"    ",4)&amp;LEFT(JV!P101&amp;" ",1)&amp;LEFT(JV!Q101&amp;"        ",8)&amp;LEFT(JV!R101&amp;" ",1)</f>
        <v>                          </v>
      </c>
    </row>
    <row r="93" spans="1:14" ht="12.75">
      <c r="A93" s="16" t="s">
        <v>36</v>
      </c>
      <c r="B93" s="18" t="str">
        <f>LEFT(JV!$C$4&amp;"        ",8)&amp;"        "&amp;2</f>
        <v>                2</v>
      </c>
      <c r="C93" s="18" t="str">
        <f>LEFT((JV!$C$5&amp;" "),4)</f>
        <v> </v>
      </c>
      <c r="D93" s="18" t="str">
        <f>LEFT((JV!J102&amp;"        "),8)</f>
        <v>        </v>
      </c>
      <c r="E93" s="18" t="str">
        <f>RIGHT("000000000000"&amp;((JV!G102+JV!H102)*100),12)</f>
        <v>000000000000</v>
      </c>
      <c r="F93" s="18" t="str">
        <f>LEFT(JV!I102&amp;"                                   ",35)</f>
        <v>                                   </v>
      </c>
      <c r="G93" s="18" t="str">
        <f>IF(AND(JV!$C$5&lt;&gt;"CR05",JV!$C$5&lt;&gt;"BD01",JV!$C$5&lt;&gt;"E10",JV!$C$5&lt;&gt;"IVE"),(IF(JV!G102&gt;0,"D",IF(JV!H102&gt;0,"C"," "))&amp;LEFT(JV!$F$5&amp;"  ",2)&amp;JV!$F$6&amp;"      "),IF(AND(OR(JV!$C$5="CR05"),JV!G102&gt;0),"-",IF(AND(OR(JV!$C$5="CR05"),JV!H102&gt;0),"+",IF(AND(OR(JV!$C$5&lt;&gt;"E10",JV!$C$5&lt;&gt;"IVE"),JV!G102&gt;0),"+",IF(AND(OR(JV!$C$5&lt;&gt;"E10",JV!$C$5&lt;&gt;"IVE"),JV!H102&gt;0),"-",IF(AND(OR(JV!$C$5="BD01"),OR(JV!G102&gt;0,JV!H102&gt;0)),"+"," ")))))&amp;LEFT(JV!$F$5&amp;"  ",2)&amp;JV!$F$6&amp;"      ")</f>
        <v> 24C      </v>
      </c>
      <c r="H93" s="18" t="str">
        <f>LEFT(JV!A102&amp;"      ",6)</f>
        <v>      </v>
      </c>
      <c r="I93" s="18" t="str">
        <f>LEFT(JV!B102&amp;"      ",6)</f>
        <v>      </v>
      </c>
      <c r="J93" s="18" t="str">
        <f>LEFT(JV!C102&amp;"      ",6)</f>
        <v>      </v>
      </c>
      <c r="K93" s="18" t="str">
        <f>LEFT(JV!D102&amp;"      ",6)</f>
        <v>      </v>
      </c>
      <c r="L93" s="18" t="str">
        <f>LEFT(JV!E102&amp;"      ",6)</f>
        <v>      </v>
      </c>
      <c r="M93" s="18" t="str">
        <f>LEFT(JV!F102&amp;"      ",6)</f>
        <v>      </v>
      </c>
      <c r="N93" s="16" t="str">
        <f>LEFT(JV!M102&amp;"        ",8)&amp;LEFT(JV!N102&amp;"    ",4)&amp;LEFT(JV!O102&amp;"    ",4)&amp;LEFT(JV!P102&amp;" ",1)&amp;LEFT(JV!Q102&amp;"        ",8)&amp;LEFT(JV!R102&amp;" ",1)</f>
        <v>                          </v>
      </c>
    </row>
    <row r="94" spans="1:14" ht="12.75">
      <c r="A94" s="16" t="s">
        <v>37</v>
      </c>
      <c r="B94" s="18" t="str">
        <f>LEFT(JV!$C$4&amp;"        ",8)&amp;"        "&amp;2</f>
        <v>                2</v>
      </c>
      <c r="C94" s="18" t="str">
        <f>LEFT((JV!$C$5&amp;" "),4)</f>
        <v> </v>
      </c>
      <c r="D94" s="18" t="str">
        <f>LEFT((JV!J103&amp;"        "),8)</f>
        <v>        </v>
      </c>
      <c r="E94" s="18" t="str">
        <f>RIGHT("000000000000"&amp;((JV!G103+JV!H103)*100),12)</f>
        <v>000000000000</v>
      </c>
      <c r="F94" s="18" t="str">
        <f>LEFT(JV!I103&amp;"                                   ",35)</f>
        <v>                                   </v>
      </c>
      <c r="G94" s="18" t="str">
        <f>IF(AND(JV!$C$5&lt;&gt;"CR05",JV!$C$5&lt;&gt;"BD01",JV!$C$5&lt;&gt;"E10",JV!$C$5&lt;&gt;"IVE"),(IF(JV!G103&gt;0,"D",IF(JV!H103&gt;0,"C"," "))&amp;LEFT(JV!$F$5&amp;"  ",2)&amp;JV!$F$6&amp;"      "),IF(AND(OR(JV!$C$5="CR05"),JV!G103&gt;0),"-",IF(AND(OR(JV!$C$5="CR05"),JV!H103&gt;0),"+",IF(AND(OR(JV!$C$5&lt;&gt;"E10",JV!$C$5&lt;&gt;"IVE"),JV!G103&gt;0),"+",IF(AND(OR(JV!$C$5&lt;&gt;"E10",JV!$C$5&lt;&gt;"IVE"),JV!H103&gt;0),"-",IF(AND(OR(JV!$C$5="BD01"),OR(JV!G103&gt;0,JV!H103&gt;0)),"+"," ")))))&amp;LEFT(JV!$F$5&amp;"  ",2)&amp;JV!$F$6&amp;"      ")</f>
        <v> 24C      </v>
      </c>
      <c r="H94" s="18" t="str">
        <f>LEFT(JV!A103&amp;"      ",6)</f>
        <v>      </v>
      </c>
      <c r="I94" s="18" t="str">
        <f>LEFT(JV!B103&amp;"      ",6)</f>
        <v>      </v>
      </c>
      <c r="J94" s="18" t="str">
        <f>LEFT(JV!C103&amp;"      ",6)</f>
        <v>      </v>
      </c>
      <c r="K94" s="18" t="str">
        <f>LEFT(JV!D103&amp;"      ",6)</f>
        <v>      </v>
      </c>
      <c r="L94" s="18" t="str">
        <f>LEFT(JV!E103&amp;"      ",6)</f>
        <v>      </v>
      </c>
      <c r="M94" s="18" t="str">
        <f>LEFT(JV!F103&amp;"      ",6)</f>
        <v>      </v>
      </c>
      <c r="N94" s="16" t="str">
        <f>LEFT(JV!M103&amp;"        ",8)&amp;LEFT(JV!N103&amp;"    ",4)&amp;LEFT(JV!O103&amp;"    ",4)&amp;LEFT(JV!P103&amp;" ",1)&amp;LEFT(JV!Q103&amp;"        ",8)&amp;LEFT(JV!R103&amp;" ",1)</f>
        <v>                          </v>
      </c>
    </row>
    <row r="95" spans="1:14" ht="12.75">
      <c r="A95" s="16" t="s">
        <v>38</v>
      </c>
      <c r="B95" s="18" t="str">
        <f>LEFT(JV!$C$4&amp;"        ",8)&amp;"        "&amp;2</f>
        <v>                2</v>
      </c>
      <c r="C95" s="18" t="str">
        <f>LEFT((JV!$C$5&amp;" "),4)</f>
        <v> </v>
      </c>
      <c r="D95" s="18" t="str">
        <f>LEFT((JV!J104&amp;"        "),8)</f>
        <v>        </v>
      </c>
      <c r="E95" s="18" t="str">
        <f>RIGHT("000000000000"&amp;((JV!G104+JV!H104)*100),12)</f>
        <v>000000000000</v>
      </c>
      <c r="F95" s="18" t="str">
        <f>LEFT(JV!I104&amp;"                                   ",35)</f>
        <v>                                   </v>
      </c>
      <c r="G95" s="18" t="str">
        <f>IF(AND(JV!$C$5&lt;&gt;"CR05",JV!$C$5&lt;&gt;"BD01",JV!$C$5&lt;&gt;"E10",JV!$C$5&lt;&gt;"IVE"),(IF(JV!G104&gt;0,"D",IF(JV!H104&gt;0,"C"," "))&amp;LEFT(JV!$F$5&amp;"  ",2)&amp;JV!$F$6&amp;"      "),IF(AND(OR(JV!$C$5="CR05"),JV!G104&gt;0),"-",IF(AND(OR(JV!$C$5="CR05"),JV!H104&gt;0),"+",IF(AND(OR(JV!$C$5&lt;&gt;"E10",JV!$C$5&lt;&gt;"IVE"),JV!G104&gt;0),"+",IF(AND(OR(JV!$C$5&lt;&gt;"E10",JV!$C$5&lt;&gt;"IVE"),JV!H104&gt;0),"-",IF(AND(OR(JV!$C$5="BD01"),OR(JV!G104&gt;0,JV!H104&gt;0)),"+"," ")))))&amp;LEFT(JV!$F$5&amp;"  ",2)&amp;JV!$F$6&amp;"      ")</f>
        <v> 24C      </v>
      </c>
      <c r="H95" s="18" t="str">
        <f>LEFT(JV!A104&amp;"      ",6)</f>
        <v>      </v>
      </c>
      <c r="I95" s="18" t="str">
        <f>LEFT(JV!B104&amp;"      ",6)</f>
        <v>      </v>
      </c>
      <c r="J95" s="18" t="str">
        <f>LEFT(JV!C104&amp;"      ",6)</f>
        <v>      </v>
      </c>
      <c r="K95" s="18" t="str">
        <f>LEFT(JV!D104&amp;"      ",6)</f>
        <v>      </v>
      </c>
      <c r="L95" s="18" t="str">
        <f>LEFT(JV!E104&amp;"      ",6)</f>
        <v>      </v>
      </c>
      <c r="M95" s="18" t="str">
        <f>LEFT(JV!F104&amp;"      ",6)</f>
        <v>      </v>
      </c>
      <c r="N95" s="16" t="str">
        <f>LEFT(JV!M104&amp;"        ",8)&amp;LEFT(JV!N104&amp;"    ",4)&amp;LEFT(JV!O104&amp;"    ",4)&amp;LEFT(JV!P104&amp;" ",1)&amp;LEFT(JV!Q104&amp;"        ",8)&amp;LEFT(JV!R104&amp;" ",1)</f>
        <v>                          </v>
      </c>
    </row>
    <row r="96" spans="1:14" ht="12.75">
      <c r="A96" s="16" t="s">
        <v>39</v>
      </c>
      <c r="B96" s="18" t="str">
        <f>LEFT(JV!$C$4&amp;"        ",8)&amp;"        "&amp;2</f>
        <v>                2</v>
      </c>
      <c r="C96" s="18" t="str">
        <f>LEFT((JV!$C$5&amp;" "),4)</f>
        <v> </v>
      </c>
      <c r="D96" s="18" t="str">
        <f>LEFT((JV!J105&amp;"        "),8)</f>
        <v>        </v>
      </c>
      <c r="E96" s="18" t="str">
        <f>RIGHT("000000000000"&amp;((JV!G105+JV!H105)*100),12)</f>
        <v>000000000000</v>
      </c>
      <c r="F96" s="18" t="str">
        <f>LEFT(JV!I105&amp;"                                   ",35)</f>
        <v>                                   </v>
      </c>
      <c r="G96" s="18" t="str">
        <f>IF(AND(JV!$C$5&lt;&gt;"CR05",JV!$C$5&lt;&gt;"BD01",JV!$C$5&lt;&gt;"E10",JV!$C$5&lt;&gt;"IVE"),(IF(JV!G105&gt;0,"D",IF(JV!H105&gt;0,"C"," "))&amp;LEFT(JV!$F$5&amp;"  ",2)&amp;JV!$F$6&amp;"      "),IF(AND(OR(JV!$C$5="CR05"),JV!G105&gt;0),"-",IF(AND(OR(JV!$C$5="CR05"),JV!H105&gt;0),"+",IF(AND(OR(JV!$C$5&lt;&gt;"E10",JV!$C$5&lt;&gt;"IVE"),JV!G105&gt;0),"+",IF(AND(OR(JV!$C$5&lt;&gt;"E10",JV!$C$5&lt;&gt;"IVE"),JV!H105&gt;0),"-",IF(AND(OR(JV!$C$5="BD01"),OR(JV!G105&gt;0,JV!H105&gt;0)),"+"," ")))))&amp;LEFT(JV!$F$5&amp;"  ",2)&amp;JV!$F$6&amp;"      ")</f>
        <v> 24C      </v>
      </c>
      <c r="H96" s="18" t="str">
        <f>LEFT(JV!A105&amp;"      ",6)</f>
        <v>      </v>
      </c>
      <c r="I96" s="18" t="str">
        <f>LEFT(JV!B105&amp;"      ",6)</f>
        <v>      </v>
      </c>
      <c r="J96" s="18" t="str">
        <f>LEFT(JV!C105&amp;"      ",6)</f>
        <v>      </v>
      </c>
      <c r="K96" s="18" t="str">
        <f>LEFT(JV!D105&amp;"      ",6)</f>
        <v>      </v>
      </c>
      <c r="L96" s="18" t="str">
        <f>LEFT(JV!E105&amp;"      ",6)</f>
        <v>      </v>
      </c>
      <c r="M96" s="18" t="str">
        <f>LEFT(JV!F105&amp;"      ",6)</f>
        <v>      </v>
      </c>
      <c r="N96" s="16" t="str">
        <f>LEFT(JV!M105&amp;"        ",8)&amp;LEFT(JV!N105&amp;"    ",4)&amp;LEFT(JV!O105&amp;"    ",4)&amp;LEFT(JV!P105&amp;" ",1)&amp;LEFT(JV!Q105&amp;"        ",8)&amp;LEFT(JV!R105&amp;" ",1)</f>
        <v>                          </v>
      </c>
    </row>
    <row r="97" spans="1:14" ht="12.75">
      <c r="A97" s="16" t="s">
        <v>91</v>
      </c>
      <c r="B97" s="18" t="str">
        <f>LEFT(JV!$C$4&amp;"        ",8)&amp;"        "&amp;2</f>
        <v>                2</v>
      </c>
      <c r="C97" s="18" t="str">
        <f>LEFT((JV!$C$5&amp;" "),4)</f>
        <v> </v>
      </c>
      <c r="D97" s="18" t="str">
        <f>LEFT((JV!J106&amp;"        "),8)</f>
        <v>        </v>
      </c>
      <c r="E97" s="18" t="str">
        <f>RIGHT("000000000000"&amp;((JV!G106+JV!H106)*100),12)</f>
        <v>000000000000</v>
      </c>
      <c r="F97" s="18" t="str">
        <f>LEFT(JV!I106&amp;"                                   ",35)</f>
        <v>                                   </v>
      </c>
      <c r="G97" s="18" t="str">
        <f>IF(AND(JV!$C$5&lt;&gt;"CR05",JV!$C$5&lt;&gt;"BD01",JV!$C$5&lt;&gt;"E10",JV!$C$5&lt;&gt;"IVE"),(IF(JV!G106&gt;0,"D",IF(JV!H106&gt;0,"C"," "))&amp;LEFT(JV!$F$5&amp;"  ",2)&amp;JV!$F$6&amp;"      "),IF(AND(OR(JV!$C$5="CR05"),JV!G106&gt;0),"-",IF(AND(OR(JV!$C$5="CR05"),JV!H106&gt;0),"+",IF(AND(OR(JV!$C$5&lt;&gt;"E10",JV!$C$5&lt;&gt;"IVE"),JV!G106&gt;0),"+",IF(AND(OR(JV!$C$5&lt;&gt;"E10",JV!$C$5&lt;&gt;"IVE"),JV!H106&gt;0),"-",IF(AND(OR(JV!$C$5="BD01"),OR(JV!G106&gt;0,JV!H106&gt;0)),"+"," ")))))&amp;LEFT(JV!$F$5&amp;"  ",2)&amp;JV!$F$6&amp;"      ")</f>
        <v> 24C      </v>
      </c>
      <c r="H97" s="18" t="str">
        <f>LEFT(JV!A106&amp;"      ",6)</f>
        <v>      </v>
      </c>
      <c r="I97" s="18" t="str">
        <f>LEFT(JV!B106&amp;"      ",6)</f>
        <v>      </v>
      </c>
      <c r="J97" s="18" t="str">
        <f>LEFT(JV!C106&amp;"      ",6)</f>
        <v>      </v>
      </c>
      <c r="K97" s="18" t="str">
        <f>LEFT(JV!D106&amp;"      ",6)</f>
        <v>      </v>
      </c>
      <c r="L97" s="18" t="str">
        <f>LEFT(JV!E106&amp;"      ",6)</f>
        <v>      </v>
      </c>
      <c r="M97" s="18" t="str">
        <f>LEFT(JV!F106&amp;"      ",6)</f>
        <v>      </v>
      </c>
      <c r="N97" s="16" t="str">
        <f>LEFT(JV!M106&amp;"        ",8)&amp;LEFT(JV!N106&amp;"    ",4)&amp;LEFT(JV!O106&amp;"    ",4)&amp;LEFT(JV!P106&amp;" ",1)&amp;LEFT(JV!Q106&amp;"        ",8)&amp;LEFT(JV!R106&amp;" ",1)</f>
        <v>                          </v>
      </c>
    </row>
    <row r="98" spans="1:14" ht="12.75">
      <c r="A98" s="16" t="s">
        <v>92</v>
      </c>
      <c r="B98" s="18" t="str">
        <f>LEFT(JV!$C$4&amp;"        ",8)&amp;"        "&amp;2</f>
        <v>                2</v>
      </c>
      <c r="C98" s="18" t="str">
        <f>LEFT((JV!$C$5&amp;" "),4)</f>
        <v> </v>
      </c>
      <c r="D98" s="18" t="str">
        <f>LEFT((JV!J107&amp;"        "),8)</f>
        <v>        </v>
      </c>
      <c r="E98" s="18" t="str">
        <f>RIGHT("000000000000"&amp;((JV!G107+JV!H107)*100),12)</f>
        <v>000000000000</v>
      </c>
      <c r="F98" s="18" t="str">
        <f>LEFT(JV!I107&amp;"                                   ",35)</f>
        <v>                                   </v>
      </c>
      <c r="G98" s="18" t="str">
        <f>IF(AND(JV!$C$5&lt;&gt;"CR05",JV!$C$5&lt;&gt;"BD01",JV!$C$5&lt;&gt;"E10",JV!$C$5&lt;&gt;"IVE"),(IF(JV!G107&gt;0,"D",IF(JV!H107&gt;0,"C"," "))&amp;LEFT(JV!$F$5&amp;"  ",2)&amp;JV!$F$6&amp;"      "),IF(AND(OR(JV!$C$5="CR05"),JV!G107&gt;0),"-",IF(AND(OR(JV!$C$5="CR05"),JV!H107&gt;0),"+",IF(AND(OR(JV!$C$5&lt;&gt;"E10",JV!$C$5&lt;&gt;"IVE"),JV!G107&gt;0),"+",IF(AND(OR(JV!$C$5&lt;&gt;"E10",JV!$C$5&lt;&gt;"IVE"),JV!H107&gt;0),"-",IF(AND(OR(JV!$C$5="BD01"),OR(JV!G107&gt;0,JV!H107&gt;0)),"+"," ")))))&amp;LEFT(JV!$F$5&amp;"  ",2)&amp;JV!$F$6&amp;"      ")</f>
        <v> 24C      </v>
      </c>
      <c r="H98" s="18" t="str">
        <f>LEFT(JV!A107&amp;"      ",6)</f>
        <v>      </v>
      </c>
      <c r="I98" s="18" t="str">
        <f>LEFT(JV!B107&amp;"      ",6)</f>
        <v>      </v>
      </c>
      <c r="J98" s="18" t="str">
        <f>LEFT(JV!C107&amp;"      ",6)</f>
        <v>      </v>
      </c>
      <c r="K98" s="18" t="str">
        <f>LEFT(JV!D107&amp;"      ",6)</f>
        <v>      </v>
      </c>
      <c r="L98" s="18" t="str">
        <f>LEFT(JV!E107&amp;"      ",6)</f>
        <v>      </v>
      </c>
      <c r="M98" s="18" t="str">
        <f>LEFT(JV!F107&amp;"      ",6)</f>
        <v>      </v>
      </c>
      <c r="N98" s="16" t="str">
        <f>LEFT(JV!M107&amp;"        ",8)&amp;LEFT(JV!N107&amp;"    ",4)&amp;LEFT(JV!O107&amp;"    ",4)&amp;LEFT(JV!P107&amp;" ",1)&amp;LEFT(JV!Q107&amp;"        ",8)&amp;LEFT(JV!R107&amp;" ",1)</f>
        <v>                          </v>
      </c>
    </row>
    <row r="99" spans="1:14" ht="12.75">
      <c r="A99" s="16" t="s">
        <v>93</v>
      </c>
      <c r="B99" s="18" t="str">
        <f>LEFT(JV!$C$4&amp;"        ",8)&amp;"        "&amp;2</f>
        <v>                2</v>
      </c>
      <c r="C99" s="18" t="str">
        <f>LEFT((JV!$C$5&amp;" "),4)</f>
        <v> </v>
      </c>
      <c r="D99" s="18" t="str">
        <f>LEFT((JV!J108&amp;"        "),8)</f>
        <v>        </v>
      </c>
      <c r="E99" s="18" t="str">
        <f>RIGHT("000000000000"&amp;((JV!G108+JV!H108)*100),12)</f>
        <v>000000000000</v>
      </c>
      <c r="F99" s="18" t="str">
        <f>LEFT(JV!I108&amp;"                                   ",35)</f>
        <v>                                   </v>
      </c>
      <c r="G99" s="18" t="str">
        <f>IF(AND(JV!$C$5&lt;&gt;"CR05",JV!$C$5&lt;&gt;"BD01",JV!$C$5&lt;&gt;"E10",JV!$C$5&lt;&gt;"IVE"),(IF(JV!G108&gt;0,"D",IF(JV!H108&gt;0,"C"," "))&amp;LEFT(JV!$F$5&amp;"  ",2)&amp;JV!$F$6&amp;"      "),IF(AND(OR(JV!$C$5="CR05"),JV!G108&gt;0),"-",IF(AND(OR(JV!$C$5="CR05"),JV!H108&gt;0),"+",IF(AND(OR(JV!$C$5&lt;&gt;"E10",JV!$C$5&lt;&gt;"IVE"),JV!G108&gt;0),"+",IF(AND(OR(JV!$C$5&lt;&gt;"E10",JV!$C$5&lt;&gt;"IVE"),JV!H108&gt;0),"-",IF(AND(OR(JV!$C$5="BD01"),OR(JV!G108&gt;0,JV!H108&gt;0)),"+"," ")))))&amp;LEFT(JV!$F$5&amp;"  ",2)&amp;JV!$F$6&amp;"      ")</f>
        <v> 24C      </v>
      </c>
      <c r="H99" s="18" t="str">
        <f>LEFT(JV!A108&amp;"      ",6)</f>
        <v>      </v>
      </c>
      <c r="I99" s="18" t="str">
        <f>LEFT(JV!B108&amp;"      ",6)</f>
        <v>      </v>
      </c>
      <c r="J99" s="18" t="str">
        <f>LEFT(JV!C108&amp;"      ",6)</f>
        <v>      </v>
      </c>
      <c r="K99" s="18" t="str">
        <f>LEFT(JV!D108&amp;"      ",6)</f>
        <v>      </v>
      </c>
      <c r="L99" s="18" t="str">
        <f>LEFT(JV!E108&amp;"      ",6)</f>
        <v>      </v>
      </c>
      <c r="M99" s="18" t="str">
        <f>LEFT(JV!F108&amp;"      ",6)</f>
        <v>      </v>
      </c>
      <c r="N99" s="16" t="str">
        <f>LEFT(JV!M108&amp;"        ",8)&amp;LEFT(JV!N108&amp;"    ",4)&amp;LEFT(JV!O108&amp;"    ",4)&amp;LEFT(JV!P108&amp;" ",1)&amp;LEFT(JV!Q108&amp;"        ",8)&amp;LEFT(JV!R108&amp;" ",1)</f>
        <v>                          </v>
      </c>
    </row>
    <row r="100" spans="1:14" ht="12.75">
      <c r="A100" s="16" t="s">
        <v>94</v>
      </c>
      <c r="B100" s="18" t="str">
        <f>LEFT(JV!$C$4&amp;"        ",8)&amp;"        "&amp;2</f>
        <v>                2</v>
      </c>
      <c r="C100" s="18" t="str">
        <f>LEFT((JV!$C$5&amp;" "),4)</f>
        <v> </v>
      </c>
      <c r="D100" s="18" t="str">
        <f>LEFT((JV!J109&amp;"        "),8)</f>
        <v>        </v>
      </c>
      <c r="E100" s="18" t="str">
        <f>RIGHT("000000000000"&amp;((JV!G109+JV!H109)*100),12)</f>
        <v>000000000000</v>
      </c>
      <c r="F100" s="18" t="str">
        <f>LEFT(JV!I109&amp;"                                   ",35)</f>
        <v>                                   </v>
      </c>
      <c r="G100" s="18" t="str">
        <f>IF(AND(JV!$C$5&lt;&gt;"CR05",JV!$C$5&lt;&gt;"BD01",JV!$C$5&lt;&gt;"E10",JV!$C$5&lt;&gt;"IVE"),(IF(JV!G109&gt;0,"D",IF(JV!H109&gt;0,"C"," "))&amp;LEFT(JV!$F$5&amp;"  ",2)&amp;JV!$F$6&amp;"      "),IF(AND(OR(JV!$C$5="CR05"),JV!G109&gt;0),"-",IF(AND(OR(JV!$C$5="CR05"),JV!H109&gt;0),"+",IF(AND(OR(JV!$C$5&lt;&gt;"E10",JV!$C$5&lt;&gt;"IVE"),JV!G109&gt;0),"+",IF(AND(OR(JV!$C$5&lt;&gt;"E10",JV!$C$5&lt;&gt;"IVE"),JV!H109&gt;0),"-",IF(AND(OR(JV!$C$5="BD01"),OR(JV!G109&gt;0,JV!H109&gt;0)),"+"," ")))))&amp;LEFT(JV!$F$5&amp;"  ",2)&amp;JV!$F$6&amp;"      ")</f>
        <v> 24C      </v>
      </c>
      <c r="H100" s="18" t="str">
        <f>LEFT(JV!A109&amp;"      ",6)</f>
        <v>      </v>
      </c>
      <c r="I100" s="18" t="str">
        <f>LEFT(JV!B109&amp;"      ",6)</f>
        <v>      </v>
      </c>
      <c r="J100" s="18" t="str">
        <f>LEFT(JV!C109&amp;"      ",6)</f>
        <v>      </v>
      </c>
      <c r="K100" s="18" t="str">
        <f>LEFT(JV!D109&amp;"      ",6)</f>
        <v>      </v>
      </c>
      <c r="L100" s="18" t="str">
        <f>LEFT(JV!E109&amp;"      ",6)</f>
        <v>      </v>
      </c>
      <c r="M100" s="18" t="str">
        <f>LEFT(JV!F109&amp;"      ",6)</f>
        <v>      </v>
      </c>
      <c r="N100" s="16" t="str">
        <f>LEFT(JV!M109&amp;"        ",8)&amp;LEFT(JV!N109&amp;"    ",4)&amp;LEFT(JV!O109&amp;"    ",4)&amp;LEFT(JV!P109&amp;" ",1)&amp;LEFT(JV!Q109&amp;"        ",8)&amp;LEFT(JV!R109&amp;" ",1)</f>
        <v>                          </v>
      </c>
    </row>
    <row r="101" spans="1:14" ht="12.75">
      <c r="A101" s="16" t="s">
        <v>95</v>
      </c>
      <c r="B101" s="18" t="str">
        <f>LEFT(JV!$C$4&amp;"        ",8)&amp;"        "&amp;2</f>
        <v>                2</v>
      </c>
      <c r="C101" s="18" t="str">
        <f>LEFT((JV!$C$5&amp;" "),4)</f>
        <v> </v>
      </c>
      <c r="D101" s="18" t="str">
        <f>LEFT((JV!J110&amp;"        "),8)</f>
        <v>        </v>
      </c>
      <c r="E101" s="18" t="str">
        <f>RIGHT("000000000000"&amp;((JV!G110+JV!H110)*100),12)</f>
        <v>000000000000</v>
      </c>
      <c r="F101" s="18" t="str">
        <f>LEFT(JV!I110&amp;"                                   ",35)</f>
        <v>                                   </v>
      </c>
      <c r="G101" s="18" t="str">
        <f>IF(AND(JV!$C$5&lt;&gt;"CR05",JV!$C$5&lt;&gt;"BD01",JV!$C$5&lt;&gt;"E10",JV!$C$5&lt;&gt;"IVE"),(IF(JV!G110&gt;0,"D",IF(JV!H110&gt;0,"C"," "))&amp;LEFT(JV!$F$5&amp;"  ",2)&amp;JV!$F$6&amp;"      "),IF(AND(OR(JV!$C$5="CR05"),JV!G110&gt;0),"-",IF(AND(OR(JV!$C$5="CR05"),JV!H110&gt;0),"+",IF(AND(OR(JV!$C$5&lt;&gt;"E10",JV!$C$5&lt;&gt;"IVE"),JV!G110&gt;0),"+",IF(AND(OR(JV!$C$5&lt;&gt;"E10",JV!$C$5&lt;&gt;"IVE"),JV!H110&gt;0),"-",IF(AND(OR(JV!$C$5="BD01"),OR(JV!G110&gt;0,JV!H110&gt;0)),"+"," ")))))&amp;LEFT(JV!$F$5&amp;"  ",2)&amp;JV!$F$6&amp;"      ")</f>
        <v> 24C      </v>
      </c>
      <c r="H101" s="18" t="str">
        <f>LEFT(JV!A110&amp;"      ",6)</f>
        <v>      </v>
      </c>
      <c r="I101" s="18" t="str">
        <f>LEFT(JV!B110&amp;"      ",6)</f>
        <v>      </v>
      </c>
      <c r="J101" s="18" t="str">
        <f>LEFT(JV!C110&amp;"      ",6)</f>
        <v>      </v>
      </c>
      <c r="K101" s="18" t="str">
        <f>LEFT(JV!D110&amp;"      ",6)</f>
        <v>      </v>
      </c>
      <c r="L101" s="18" t="str">
        <f>LEFT(JV!E110&amp;"      ",6)</f>
        <v>      </v>
      </c>
      <c r="M101" s="18" t="str">
        <f>LEFT(JV!F110&amp;"      ",6)</f>
        <v>      </v>
      </c>
      <c r="N101" s="16" t="str">
        <f>LEFT(JV!M110&amp;"        ",8)&amp;LEFT(JV!N110&amp;"    ",4)&amp;LEFT(JV!O110&amp;"    ",4)&amp;LEFT(JV!P110&amp;" ",1)&amp;LEFT(JV!Q110&amp;"        ",8)&amp;LEFT(JV!R110&amp;" ",1)</f>
        <v>                          </v>
      </c>
    </row>
    <row r="102" spans="1:14" ht="12.75">
      <c r="A102" s="16" t="s">
        <v>96</v>
      </c>
      <c r="B102" s="18" t="str">
        <f>LEFT(JV!$C$4&amp;"        ",8)&amp;"        "&amp;2</f>
        <v>                2</v>
      </c>
      <c r="C102" s="18" t="str">
        <f>LEFT((JV!$C$5&amp;" "),4)</f>
        <v> </v>
      </c>
      <c r="D102" s="18" t="str">
        <f>LEFT((JV!J111&amp;"        "),8)</f>
        <v>        </v>
      </c>
      <c r="E102" s="18" t="str">
        <f>RIGHT("000000000000"&amp;((JV!G111+JV!H111)*100),12)</f>
        <v>000000000000</v>
      </c>
      <c r="F102" s="18" t="str">
        <f>LEFT(JV!I111&amp;"                                   ",35)</f>
        <v>                                   </v>
      </c>
      <c r="G102" s="18" t="str">
        <f>IF(AND(JV!$C$5&lt;&gt;"CR05",JV!$C$5&lt;&gt;"BD01",JV!$C$5&lt;&gt;"E10",JV!$C$5&lt;&gt;"IVE"),(IF(JV!G111&gt;0,"D",IF(JV!H111&gt;0,"C"," "))&amp;LEFT(JV!$F$5&amp;"  ",2)&amp;JV!$F$6&amp;"      "),IF(AND(OR(JV!$C$5="CR05"),JV!G111&gt;0),"-",IF(AND(OR(JV!$C$5="CR05"),JV!H111&gt;0),"+",IF(AND(OR(JV!$C$5&lt;&gt;"E10",JV!$C$5&lt;&gt;"IVE"),JV!G111&gt;0),"+",IF(AND(OR(JV!$C$5&lt;&gt;"E10",JV!$C$5&lt;&gt;"IVE"),JV!H111&gt;0),"-",IF(AND(OR(JV!$C$5="BD01"),OR(JV!G111&gt;0,JV!H111&gt;0)),"+"," ")))))&amp;LEFT(JV!$F$5&amp;"  ",2)&amp;JV!$F$6&amp;"      ")</f>
        <v> 24C      </v>
      </c>
      <c r="H102" s="18" t="str">
        <f>LEFT(JV!A111&amp;"      ",6)</f>
        <v>      </v>
      </c>
      <c r="I102" s="18" t="str">
        <f>LEFT(JV!B111&amp;"      ",6)</f>
        <v>      </v>
      </c>
      <c r="J102" s="18" t="str">
        <f>LEFT(JV!C111&amp;"      ",6)</f>
        <v>      </v>
      </c>
      <c r="K102" s="18" t="str">
        <f>LEFT(JV!D111&amp;"      ",6)</f>
        <v>      </v>
      </c>
      <c r="L102" s="18" t="str">
        <f>LEFT(JV!E111&amp;"      ",6)</f>
        <v>      </v>
      </c>
      <c r="M102" s="18" t="str">
        <f>LEFT(JV!F111&amp;"      ",6)</f>
        <v>      </v>
      </c>
      <c r="N102" s="16" t="str">
        <f>LEFT(JV!M111&amp;"        ",8)&amp;LEFT(JV!N111&amp;"    ",4)&amp;LEFT(JV!O111&amp;"    ",4)&amp;LEFT(JV!P111&amp;" ",1)&amp;LEFT(JV!Q111&amp;"        ",8)&amp;LEFT(JV!R111&amp;" ",1)</f>
        <v>                          </v>
      </c>
    </row>
    <row r="103" spans="1:14" ht="12.75">
      <c r="A103" s="16" t="s">
        <v>97</v>
      </c>
      <c r="B103" s="18" t="str">
        <f>LEFT(JV!$C$4&amp;"        ",8)&amp;"        "&amp;2</f>
        <v>                2</v>
      </c>
      <c r="C103" s="18" t="str">
        <f>LEFT((JV!$C$5&amp;" "),4)</f>
        <v> </v>
      </c>
      <c r="D103" s="18" t="str">
        <f>LEFT((JV!J112&amp;"        "),8)</f>
        <v>        </v>
      </c>
      <c r="E103" s="18" t="str">
        <f>RIGHT("000000000000"&amp;((JV!G112+JV!H112)*100),12)</f>
        <v>000000000000</v>
      </c>
      <c r="F103" s="18" t="str">
        <f>LEFT(JV!I112&amp;"                                   ",35)</f>
        <v>                                   </v>
      </c>
      <c r="G103" s="18" t="str">
        <f>IF(AND(JV!$C$5&lt;&gt;"CR05",JV!$C$5&lt;&gt;"BD01",JV!$C$5&lt;&gt;"E10",JV!$C$5&lt;&gt;"IVE"),(IF(JV!G112&gt;0,"D",IF(JV!H112&gt;0,"C"," "))&amp;LEFT(JV!$F$5&amp;"  ",2)&amp;JV!$F$6&amp;"      "),IF(AND(OR(JV!$C$5="CR05"),JV!G112&gt;0),"-",IF(AND(OR(JV!$C$5="CR05"),JV!H112&gt;0),"+",IF(AND(OR(JV!$C$5&lt;&gt;"E10",JV!$C$5&lt;&gt;"IVE"),JV!G112&gt;0),"+",IF(AND(OR(JV!$C$5&lt;&gt;"E10",JV!$C$5&lt;&gt;"IVE"),JV!H112&gt;0),"-",IF(AND(OR(JV!$C$5="BD01"),OR(JV!G112&gt;0,JV!H112&gt;0)),"+"," ")))))&amp;LEFT(JV!$F$5&amp;"  ",2)&amp;JV!$F$6&amp;"      ")</f>
        <v> 24C      </v>
      </c>
      <c r="H103" s="18" t="str">
        <f>LEFT(JV!A112&amp;"      ",6)</f>
        <v>      </v>
      </c>
      <c r="I103" s="18" t="str">
        <f>LEFT(JV!B112&amp;"      ",6)</f>
        <v>      </v>
      </c>
      <c r="J103" s="18" t="str">
        <f>LEFT(JV!C112&amp;"      ",6)</f>
        <v>      </v>
      </c>
      <c r="K103" s="18" t="str">
        <f>LEFT(JV!D112&amp;"      ",6)</f>
        <v>      </v>
      </c>
      <c r="L103" s="18" t="str">
        <f>LEFT(JV!E112&amp;"      ",6)</f>
        <v>      </v>
      </c>
      <c r="M103" s="18" t="str">
        <f>LEFT(JV!F112&amp;"      ",6)</f>
        <v>      </v>
      </c>
      <c r="N103" s="16" t="str">
        <f>LEFT(JV!M112&amp;"        ",8)&amp;LEFT(JV!N112&amp;"    ",4)&amp;LEFT(JV!O112&amp;"    ",4)&amp;LEFT(JV!P112&amp;" ",1)&amp;LEFT(JV!Q112&amp;"        ",8)&amp;LEFT(JV!R112&amp;" ",1)</f>
        <v>                          </v>
      </c>
    </row>
    <row r="104" spans="1:14" ht="12.75">
      <c r="A104" s="16" t="s">
        <v>98</v>
      </c>
      <c r="B104" s="18" t="str">
        <f>LEFT(JV!$C$4&amp;"        ",8)&amp;"        "&amp;2</f>
        <v>                2</v>
      </c>
      <c r="C104" s="18" t="str">
        <f>LEFT((JV!$C$5&amp;" "),4)</f>
        <v> </v>
      </c>
      <c r="D104" s="18" t="str">
        <f>LEFT((JV!J113&amp;"        "),8)</f>
        <v>        </v>
      </c>
      <c r="E104" s="18" t="str">
        <f>RIGHT("000000000000"&amp;((JV!G113+JV!H113)*100),12)</f>
        <v>000000000000</v>
      </c>
      <c r="F104" s="18" t="str">
        <f>LEFT(JV!I113&amp;"                                   ",35)</f>
        <v>                                   </v>
      </c>
      <c r="G104" s="18" t="str">
        <f>IF(AND(JV!$C$5&lt;&gt;"CR05",JV!$C$5&lt;&gt;"BD01",JV!$C$5&lt;&gt;"E10",JV!$C$5&lt;&gt;"IVE"),(IF(JV!G113&gt;0,"D",IF(JV!H113&gt;0,"C"," "))&amp;LEFT(JV!$F$5&amp;"  ",2)&amp;JV!$F$6&amp;"      "),IF(AND(OR(JV!$C$5="CR05"),JV!G113&gt;0),"-",IF(AND(OR(JV!$C$5="CR05"),JV!H113&gt;0),"+",IF(AND(OR(JV!$C$5&lt;&gt;"E10",JV!$C$5&lt;&gt;"IVE"),JV!G113&gt;0),"+",IF(AND(OR(JV!$C$5&lt;&gt;"E10",JV!$C$5&lt;&gt;"IVE"),JV!H113&gt;0),"-",IF(AND(OR(JV!$C$5="BD01"),OR(JV!G113&gt;0,JV!H113&gt;0)),"+"," ")))))&amp;LEFT(JV!$F$5&amp;"  ",2)&amp;JV!$F$6&amp;"      ")</f>
        <v> 24C      </v>
      </c>
      <c r="H104" s="18" t="str">
        <f>LEFT(JV!A113&amp;"      ",6)</f>
        <v>      </v>
      </c>
      <c r="I104" s="18" t="str">
        <f>LEFT(JV!B113&amp;"      ",6)</f>
        <v>      </v>
      </c>
      <c r="J104" s="18" t="str">
        <f>LEFT(JV!C113&amp;"      ",6)</f>
        <v>      </v>
      </c>
      <c r="K104" s="18" t="str">
        <f>LEFT(JV!D113&amp;"      ",6)</f>
        <v>      </v>
      </c>
      <c r="L104" s="18" t="str">
        <f>LEFT(JV!E113&amp;"      ",6)</f>
        <v>      </v>
      </c>
      <c r="M104" s="18" t="str">
        <f>LEFT(JV!F113&amp;"      ",6)</f>
        <v>      </v>
      </c>
      <c r="N104" s="16" t="str">
        <f>LEFT(JV!M113&amp;"        ",8)&amp;LEFT(JV!N113&amp;"    ",4)&amp;LEFT(JV!O113&amp;"    ",4)&amp;LEFT(JV!P113&amp;" ",1)&amp;LEFT(JV!Q113&amp;"        ",8)&amp;LEFT(JV!R113&amp;" ",1)</f>
        <v>                          </v>
      </c>
    </row>
    <row r="105" spans="1:14" ht="12.75">
      <c r="A105" s="16" t="s">
        <v>99</v>
      </c>
      <c r="B105" s="18" t="str">
        <f>LEFT(JV!$C$4&amp;"        ",8)&amp;"        "&amp;2</f>
        <v>                2</v>
      </c>
      <c r="C105" s="18" t="str">
        <f>LEFT((JV!$C$5&amp;" "),4)</f>
        <v> </v>
      </c>
      <c r="D105" s="18" t="str">
        <f>LEFT((JV!J114&amp;"        "),8)</f>
        <v>        </v>
      </c>
      <c r="E105" s="18" t="str">
        <f>RIGHT("000000000000"&amp;((JV!G114+JV!H114)*100),12)</f>
        <v>000000000000</v>
      </c>
      <c r="F105" s="18" t="str">
        <f>LEFT(JV!I114&amp;"                                   ",35)</f>
        <v>                                   </v>
      </c>
      <c r="G105" s="18" t="str">
        <f>IF(AND(JV!$C$5&lt;&gt;"CR05",JV!$C$5&lt;&gt;"BD01",JV!$C$5&lt;&gt;"E10",JV!$C$5&lt;&gt;"IVE"),(IF(JV!G114&gt;0,"D",IF(JV!H114&gt;0,"C"," "))&amp;LEFT(JV!$F$5&amp;"  ",2)&amp;JV!$F$6&amp;"      "),IF(AND(OR(JV!$C$5="CR05"),JV!G114&gt;0),"-",IF(AND(OR(JV!$C$5="CR05"),JV!H114&gt;0),"+",IF(AND(OR(JV!$C$5&lt;&gt;"E10",JV!$C$5&lt;&gt;"IVE"),JV!G114&gt;0),"+",IF(AND(OR(JV!$C$5&lt;&gt;"E10",JV!$C$5&lt;&gt;"IVE"),JV!H114&gt;0),"-",IF(AND(OR(JV!$C$5="BD01"),OR(JV!G114&gt;0,JV!H114&gt;0)),"+"," ")))))&amp;LEFT(JV!$F$5&amp;"  ",2)&amp;JV!$F$6&amp;"      ")</f>
        <v> 24C      </v>
      </c>
      <c r="H105" s="18" t="str">
        <f>LEFT(JV!A114&amp;"      ",6)</f>
        <v>      </v>
      </c>
      <c r="I105" s="18" t="str">
        <f>LEFT(JV!B114&amp;"      ",6)</f>
        <v>      </v>
      </c>
      <c r="J105" s="18" t="str">
        <f>LEFT(JV!C114&amp;"      ",6)</f>
        <v>      </v>
      </c>
      <c r="K105" s="18" t="str">
        <f>LEFT(JV!D114&amp;"      ",6)</f>
        <v>      </v>
      </c>
      <c r="L105" s="18" t="str">
        <f>LEFT(JV!E114&amp;"      ",6)</f>
        <v>      </v>
      </c>
      <c r="M105" s="18" t="str">
        <f>LEFT(JV!F114&amp;"      ",6)</f>
        <v>      </v>
      </c>
      <c r="N105" s="16" t="str">
        <f>LEFT(JV!M114&amp;"        ",8)&amp;LEFT(JV!N114&amp;"    ",4)&amp;LEFT(JV!O114&amp;"    ",4)&amp;LEFT(JV!P114&amp;" ",1)&amp;LEFT(JV!Q114&amp;"        ",8)&amp;LEFT(JV!R114&amp;" ",1)</f>
        <v>                          </v>
      </c>
    </row>
    <row r="106" spans="1:14" ht="12.75">
      <c r="A106" s="16" t="s">
        <v>100</v>
      </c>
      <c r="B106" s="18" t="str">
        <f>LEFT(JV!$C$4&amp;"        ",8)&amp;"        "&amp;2</f>
        <v>                2</v>
      </c>
      <c r="C106" s="18" t="str">
        <f>LEFT((JV!$C$5&amp;" "),4)</f>
        <v> </v>
      </c>
      <c r="D106" s="18" t="str">
        <f>LEFT((JV!J115&amp;"        "),8)</f>
        <v>        </v>
      </c>
      <c r="E106" s="18" t="str">
        <f>RIGHT("000000000000"&amp;((JV!G115+JV!H115)*100),12)</f>
        <v>000000000000</v>
      </c>
      <c r="F106" s="18" t="str">
        <f>LEFT(JV!I115&amp;"                                   ",35)</f>
        <v>                                   </v>
      </c>
      <c r="G106" s="18" t="str">
        <f>IF(AND(JV!$C$5&lt;&gt;"CR05",JV!$C$5&lt;&gt;"BD01",JV!$C$5&lt;&gt;"E10",JV!$C$5&lt;&gt;"IVE"),(IF(JV!G115&gt;0,"D",IF(JV!H115&gt;0,"C"," "))&amp;LEFT(JV!$F$5&amp;"  ",2)&amp;JV!$F$6&amp;"      "),IF(AND(OR(JV!$C$5="CR05"),JV!G115&gt;0),"-",IF(AND(OR(JV!$C$5="CR05"),JV!H115&gt;0),"+",IF(AND(OR(JV!$C$5&lt;&gt;"E10",JV!$C$5&lt;&gt;"IVE"),JV!G115&gt;0),"+",IF(AND(OR(JV!$C$5&lt;&gt;"E10",JV!$C$5&lt;&gt;"IVE"),JV!H115&gt;0),"-",IF(AND(OR(JV!$C$5="BD01"),OR(JV!G115&gt;0,JV!H115&gt;0)),"+"," ")))))&amp;LEFT(JV!$F$5&amp;"  ",2)&amp;JV!$F$6&amp;"      ")</f>
        <v> 24C      </v>
      </c>
      <c r="H106" s="18" t="str">
        <f>LEFT(JV!A115&amp;"      ",6)</f>
        <v>      </v>
      </c>
      <c r="I106" s="18" t="str">
        <f>LEFT(JV!B115&amp;"      ",6)</f>
        <v>      </v>
      </c>
      <c r="J106" s="18" t="str">
        <f>LEFT(JV!C115&amp;"      ",6)</f>
        <v>      </v>
      </c>
      <c r="K106" s="18" t="str">
        <f>LEFT(JV!D115&amp;"      ",6)</f>
        <v>      </v>
      </c>
      <c r="L106" s="18" t="str">
        <f>LEFT(JV!E115&amp;"      ",6)</f>
        <v>      </v>
      </c>
      <c r="M106" s="18" t="str">
        <f>LEFT(JV!F115&amp;"      ",6)</f>
        <v>      </v>
      </c>
      <c r="N106" s="16" t="str">
        <f>LEFT(JV!M115&amp;"        ",8)&amp;LEFT(JV!N115&amp;"    ",4)&amp;LEFT(JV!O115&amp;"    ",4)&amp;LEFT(JV!P115&amp;" ",1)&amp;LEFT(JV!Q115&amp;"        ",8)&amp;LEFT(JV!R115&amp;" ",1)</f>
        <v>                          </v>
      </c>
    </row>
    <row r="107" spans="1:14" ht="12.75">
      <c r="A107" s="16" t="s">
        <v>101</v>
      </c>
      <c r="B107" s="18" t="str">
        <f>LEFT(JV!$C$4&amp;"        ",8)&amp;"        "&amp;2</f>
        <v>                2</v>
      </c>
      <c r="C107" s="18" t="str">
        <f>LEFT((JV!$C$5&amp;" "),4)</f>
        <v> </v>
      </c>
      <c r="D107" s="18" t="str">
        <f>LEFT((JV!J116&amp;"        "),8)</f>
        <v>        </v>
      </c>
      <c r="E107" s="18" t="str">
        <f>RIGHT("000000000000"&amp;((JV!G116+JV!H116)*100),12)</f>
        <v>000000000000</v>
      </c>
      <c r="F107" s="18" t="str">
        <f>LEFT(JV!I116&amp;"                                   ",35)</f>
        <v>                                   </v>
      </c>
      <c r="G107" s="18" t="str">
        <f>IF(AND(JV!$C$5&lt;&gt;"CR05",JV!$C$5&lt;&gt;"BD01",JV!$C$5&lt;&gt;"E10",JV!$C$5&lt;&gt;"IVE"),(IF(JV!G116&gt;0,"D",IF(JV!H116&gt;0,"C"," "))&amp;LEFT(JV!$F$5&amp;"  ",2)&amp;JV!$F$6&amp;"      "),IF(AND(OR(JV!$C$5="CR05"),JV!G116&gt;0),"-",IF(AND(OR(JV!$C$5="CR05"),JV!H116&gt;0),"+",IF(AND(OR(JV!$C$5&lt;&gt;"E10",JV!$C$5&lt;&gt;"IVE"),JV!G116&gt;0),"+",IF(AND(OR(JV!$C$5&lt;&gt;"E10",JV!$C$5&lt;&gt;"IVE"),JV!H116&gt;0),"-",IF(AND(OR(JV!$C$5="BD01"),OR(JV!G116&gt;0,JV!H116&gt;0)),"+"," ")))))&amp;LEFT(JV!$F$5&amp;"  ",2)&amp;JV!$F$6&amp;"      ")</f>
        <v> 24C      </v>
      </c>
      <c r="H107" s="18" t="str">
        <f>LEFT(JV!A116&amp;"      ",6)</f>
        <v>      </v>
      </c>
      <c r="I107" s="18" t="str">
        <f>LEFT(JV!B116&amp;"      ",6)</f>
        <v>      </v>
      </c>
      <c r="J107" s="18" t="str">
        <f>LEFT(JV!C116&amp;"      ",6)</f>
        <v>      </v>
      </c>
      <c r="K107" s="18" t="str">
        <f>LEFT(JV!D116&amp;"      ",6)</f>
        <v>      </v>
      </c>
      <c r="L107" s="18" t="str">
        <f>LEFT(JV!E116&amp;"      ",6)</f>
        <v>      </v>
      </c>
      <c r="M107" s="18" t="str">
        <f>LEFT(JV!F116&amp;"      ",6)</f>
        <v>      </v>
      </c>
      <c r="N107" s="16" t="str">
        <f>LEFT(JV!M116&amp;"        ",8)&amp;LEFT(JV!N116&amp;"    ",4)&amp;LEFT(JV!O116&amp;"    ",4)&amp;LEFT(JV!P116&amp;" ",1)&amp;LEFT(JV!Q116&amp;"        ",8)&amp;LEFT(JV!R116&amp;" ",1)</f>
        <v>                          </v>
      </c>
    </row>
    <row r="108" spans="1:14" ht="12.75">
      <c r="A108" s="16" t="s">
        <v>102</v>
      </c>
      <c r="B108" s="18" t="str">
        <f>LEFT(JV!$C$4&amp;"        ",8)&amp;"        "&amp;2</f>
        <v>                2</v>
      </c>
      <c r="C108" s="18" t="str">
        <f>LEFT((JV!$C$5&amp;" "),4)</f>
        <v> </v>
      </c>
      <c r="D108" s="18" t="str">
        <f>LEFT((JV!J117&amp;"        "),8)</f>
        <v>        </v>
      </c>
      <c r="E108" s="18" t="str">
        <f>RIGHT("000000000000"&amp;((JV!G117+JV!H117)*100),12)</f>
        <v>000000000000</v>
      </c>
      <c r="F108" s="18" t="str">
        <f>LEFT(JV!I117&amp;"                                   ",35)</f>
        <v>                                   </v>
      </c>
      <c r="G108" s="18" t="str">
        <f>IF(AND(JV!$C$5&lt;&gt;"CR05",JV!$C$5&lt;&gt;"BD01",JV!$C$5&lt;&gt;"E10",JV!$C$5&lt;&gt;"IVE"),(IF(JV!G117&gt;0,"D",IF(JV!H117&gt;0,"C"," "))&amp;LEFT(JV!$F$5&amp;"  ",2)&amp;JV!$F$6&amp;"      "),IF(AND(OR(JV!$C$5="CR05"),JV!G117&gt;0),"-",IF(AND(OR(JV!$C$5="CR05"),JV!H117&gt;0),"+",IF(AND(OR(JV!$C$5&lt;&gt;"E10",JV!$C$5&lt;&gt;"IVE"),JV!G117&gt;0),"+",IF(AND(OR(JV!$C$5&lt;&gt;"E10",JV!$C$5&lt;&gt;"IVE"),JV!H117&gt;0),"-",IF(AND(OR(JV!$C$5="BD01"),OR(JV!G117&gt;0,JV!H117&gt;0)),"+"," ")))))&amp;LEFT(JV!$F$5&amp;"  ",2)&amp;JV!$F$6&amp;"      ")</f>
        <v> 24C      </v>
      </c>
      <c r="H108" s="18" t="str">
        <f>LEFT(JV!A117&amp;"      ",6)</f>
        <v>      </v>
      </c>
      <c r="I108" s="18" t="str">
        <f>LEFT(JV!B117&amp;"      ",6)</f>
        <v>      </v>
      </c>
      <c r="J108" s="18" t="str">
        <f>LEFT(JV!C117&amp;"      ",6)</f>
        <v>      </v>
      </c>
      <c r="K108" s="18" t="str">
        <f>LEFT(JV!D117&amp;"      ",6)</f>
        <v>      </v>
      </c>
      <c r="L108" s="18" t="str">
        <f>LEFT(JV!E117&amp;"      ",6)</f>
        <v>      </v>
      </c>
      <c r="M108" s="18" t="str">
        <f>LEFT(JV!F117&amp;"      ",6)</f>
        <v>      </v>
      </c>
      <c r="N108" s="16" t="str">
        <f>LEFT(JV!M117&amp;"        ",8)&amp;LEFT(JV!N117&amp;"    ",4)&amp;LEFT(JV!O117&amp;"    ",4)&amp;LEFT(JV!P117&amp;" ",1)&amp;LEFT(JV!Q117&amp;"        ",8)&amp;LEFT(JV!R117&amp;" ",1)</f>
        <v>                          </v>
      </c>
    </row>
    <row r="109" spans="1:14" ht="12.75">
      <c r="A109" s="16" t="s">
        <v>103</v>
      </c>
      <c r="B109" s="18" t="str">
        <f>LEFT(JV!$C$4&amp;"        ",8)&amp;"        "&amp;2</f>
        <v>                2</v>
      </c>
      <c r="C109" s="18" t="str">
        <f>LEFT((JV!$C$5&amp;" "),4)</f>
        <v> </v>
      </c>
      <c r="D109" s="18" t="str">
        <f>LEFT((JV!J118&amp;"        "),8)</f>
        <v>        </v>
      </c>
      <c r="E109" s="18" t="str">
        <f>RIGHT("000000000000"&amp;((JV!G118+JV!H118)*100),12)</f>
        <v>000000000000</v>
      </c>
      <c r="F109" s="18" t="str">
        <f>LEFT(JV!I118&amp;"                                   ",35)</f>
        <v>                                   </v>
      </c>
      <c r="G109" s="18" t="str">
        <f>IF(AND(JV!$C$5&lt;&gt;"CR05",JV!$C$5&lt;&gt;"BD01",JV!$C$5&lt;&gt;"E10",JV!$C$5&lt;&gt;"IVE"),(IF(JV!G118&gt;0,"D",IF(JV!H118&gt;0,"C"," "))&amp;LEFT(JV!$F$5&amp;"  ",2)&amp;JV!$F$6&amp;"      "),IF(AND(OR(JV!$C$5="CR05"),JV!G118&gt;0),"-",IF(AND(OR(JV!$C$5="CR05"),JV!H118&gt;0),"+",IF(AND(OR(JV!$C$5&lt;&gt;"E10",JV!$C$5&lt;&gt;"IVE"),JV!G118&gt;0),"+",IF(AND(OR(JV!$C$5&lt;&gt;"E10",JV!$C$5&lt;&gt;"IVE"),JV!H118&gt;0),"-",IF(AND(OR(JV!$C$5="BD01"),OR(JV!G118&gt;0,JV!H118&gt;0)),"+"," ")))))&amp;LEFT(JV!$F$5&amp;"  ",2)&amp;JV!$F$6&amp;"      ")</f>
        <v> 24C      </v>
      </c>
      <c r="H109" s="18" t="str">
        <f>LEFT(JV!A118&amp;"      ",6)</f>
        <v>      </v>
      </c>
      <c r="I109" s="18" t="str">
        <f>LEFT(JV!B118&amp;"      ",6)</f>
        <v>      </v>
      </c>
      <c r="J109" s="18" t="str">
        <f>LEFT(JV!C118&amp;"      ",6)</f>
        <v>      </v>
      </c>
      <c r="K109" s="18" t="str">
        <f>LEFT(JV!D118&amp;"      ",6)</f>
        <v>      </v>
      </c>
      <c r="L109" s="18" t="str">
        <f>LEFT(JV!E118&amp;"      ",6)</f>
        <v>      </v>
      </c>
      <c r="M109" s="18" t="str">
        <f>LEFT(JV!F118&amp;"      ",6)</f>
        <v>      </v>
      </c>
      <c r="N109" s="16" t="str">
        <f>LEFT(JV!M118&amp;"        ",8)&amp;LEFT(JV!N118&amp;"    ",4)&amp;LEFT(JV!O118&amp;"    ",4)&amp;LEFT(JV!P118&amp;" ",1)&amp;LEFT(JV!Q118&amp;"        ",8)&amp;LEFT(JV!R118&amp;" ",1)</f>
        <v>                          </v>
      </c>
    </row>
    <row r="110" spans="1:14" ht="12.75">
      <c r="A110" s="16" t="s">
        <v>104</v>
      </c>
      <c r="B110" s="18" t="str">
        <f>LEFT(JV!$C$4&amp;"        ",8)&amp;"        "&amp;2</f>
        <v>                2</v>
      </c>
      <c r="C110" s="18" t="str">
        <f>LEFT((JV!$C$5&amp;" "),4)</f>
        <v> </v>
      </c>
      <c r="D110" s="18" t="str">
        <f>LEFT((JV!J119&amp;"        "),8)</f>
        <v>        </v>
      </c>
      <c r="E110" s="18" t="str">
        <f>RIGHT("000000000000"&amp;((JV!G119+JV!H119)*100),12)</f>
        <v>000000000000</v>
      </c>
      <c r="F110" s="18" t="str">
        <f>LEFT(JV!I119&amp;"                                   ",35)</f>
        <v>                                   </v>
      </c>
      <c r="G110" s="18" t="str">
        <f>IF(AND(JV!$C$5&lt;&gt;"CR05",JV!$C$5&lt;&gt;"BD01",JV!$C$5&lt;&gt;"E10",JV!$C$5&lt;&gt;"IVE"),(IF(JV!G119&gt;0,"D",IF(JV!H119&gt;0,"C"," "))&amp;LEFT(JV!$F$5&amp;"  ",2)&amp;JV!$F$6&amp;"      "),IF(AND(OR(JV!$C$5="CR05"),JV!G119&gt;0),"-",IF(AND(OR(JV!$C$5="CR05"),JV!H119&gt;0),"+",IF(AND(OR(JV!$C$5&lt;&gt;"E10",JV!$C$5&lt;&gt;"IVE"),JV!G119&gt;0),"+",IF(AND(OR(JV!$C$5&lt;&gt;"E10",JV!$C$5&lt;&gt;"IVE"),JV!H119&gt;0),"-",IF(AND(OR(JV!$C$5="BD01"),OR(JV!G119&gt;0,JV!H119&gt;0)),"+"," ")))))&amp;LEFT(JV!$F$5&amp;"  ",2)&amp;JV!$F$6&amp;"      ")</f>
        <v> 24C      </v>
      </c>
      <c r="H110" s="18" t="str">
        <f>LEFT(JV!A119&amp;"      ",6)</f>
        <v>      </v>
      </c>
      <c r="I110" s="18" t="str">
        <f>LEFT(JV!B119&amp;"      ",6)</f>
        <v>      </v>
      </c>
      <c r="J110" s="18" t="str">
        <f>LEFT(JV!C119&amp;"      ",6)</f>
        <v>      </v>
      </c>
      <c r="K110" s="18" t="str">
        <f>LEFT(JV!D119&amp;"      ",6)</f>
        <v>      </v>
      </c>
      <c r="L110" s="18" t="str">
        <f>LEFT(JV!E119&amp;"      ",6)</f>
        <v>      </v>
      </c>
      <c r="M110" s="18" t="str">
        <f>LEFT(JV!F119&amp;"      ",6)</f>
        <v>      </v>
      </c>
      <c r="N110" s="16" t="str">
        <f>LEFT(JV!M119&amp;"        ",8)&amp;LEFT(JV!N119&amp;"    ",4)&amp;LEFT(JV!O119&amp;"    ",4)&amp;LEFT(JV!P119&amp;" ",1)&amp;LEFT(JV!Q119&amp;"        ",8)&amp;LEFT(JV!R119&amp;" ",1)</f>
        <v>                          </v>
      </c>
    </row>
    <row r="111" spans="1:14" ht="12.75">
      <c r="A111" s="16" t="s">
        <v>105</v>
      </c>
      <c r="B111" s="18" t="str">
        <f>LEFT(JV!$C$4&amp;"        ",8)&amp;"        "&amp;2</f>
        <v>                2</v>
      </c>
      <c r="C111" s="18" t="str">
        <f>LEFT((JV!$C$5&amp;" "),4)</f>
        <v> </v>
      </c>
      <c r="D111" s="18" t="str">
        <f>LEFT((JV!J120&amp;"        "),8)</f>
        <v>        </v>
      </c>
      <c r="E111" s="18" t="str">
        <f>RIGHT("000000000000"&amp;((JV!G120+JV!H120)*100),12)</f>
        <v>000000000000</v>
      </c>
      <c r="F111" s="18" t="str">
        <f>LEFT(JV!I120&amp;"                                   ",35)</f>
        <v>                                   </v>
      </c>
      <c r="G111" s="18" t="str">
        <f>IF(AND(JV!$C$5&lt;&gt;"CR05",JV!$C$5&lt;&gt;"BD01",JV!$C$5&lt;&gt;"E10",JV!$C$5&lt;&gt;"IVE"),(IF(JV!G120&gt;0,"D",IF(JV!H120&gt;0,"C"," "))&amp;LEFT(JV!$F$5&amp;"  ",2)&amp;JV!$F$6&amp;"      "),IF(AND(OR(JV!$C$5="CR05"),JV!G120&gt;0),"-",IF(AND(OR(JV!$C$5="CR05"),JV!H120&gt;0),"+",IF(AND(OR(JV!$C$5&lt;&gt;"E10",JV!$C$5&lt;&gt;"IVE"),JV!G120&gt;0),"+",IF(AND(OR(JV!$C$5&lt;&gt;"E10",JV!$C$5&lt;&gt;"IVE"),JV!H120&gt;0),"-",IF(AND(OR(JV!$C$5="BD01"),OR(JV!G120&gt;0,JV!H120&gt;0)),"+"," ")))))&amp;LEFT(JV!$F$5&amp;"  ",2)&amp;JV!$F$6&amp;"      ")</f>
        <v> 24C      </v>
      </c>
      <c r="H111" s="18" t="str">
        <f>LEFT(JV!A120&amp;"      ",6)</f>
        <v>      </v>
      </c>
      <c r="I111" s="18" t="str">
        <f>LEFT(JV!B120&amp;"      ",6)</f>
        <v>      </v>
      </c>
      <c r="J111" s="18" t="str">
        <f>LEFT(JV!C120&amp;"      ",6)</f>
        <v>      </v>
      </c>
      <c r="K111" s="18" t="str">
        <f>LEFT(JV!D120&amp;"      ",6)</f>
        <v>      </v>
      </c>
      <c r="L111" s="18" t="str">
        <f>LEFT(JV!E120&amp;"      ",6)</f>
        <v>      </v>
      </c>
      <c r="M111" s="18" t="str">
        <f>LEFT(JV!F120&amp;"      ",6)</f>
        <v>      </v>
      </c>
      <c r="N111" s="16" t="str">
        <f>LEFT(JV!M120&amp;"        ",8)&amp;LEFT(JV!N120&amp;"    ",4)&amp;LEFT(JV!O120&amp;"    ",4)&amp;LEFT(JV!P120&amp;" ",1)&amp;LEFT(JV!Q120&amp;"        ",8)&amp;LEFT(JV!R120&amp;" ",1)</f>
        <v>                          </v>
      </c>
    </row>
    <row r="112" spans="1:14" ht="12.75">
      <c r="A112" s="16" t="s">
        <v>106</v>
      </c>
      <c r="B112" s="18" t="str">
        <f>LEFT(JV!$C$4&amp;"        ",8)&amp;"        "&amp;2</f>
        <v>                2</v>
      </c>
      <c r="C112" s="18" t="str">
        <f>LEFT((JV!$C$5&amp;" "),4)</f>
        <v> </v>
      </c>
      <c r="D112" s="18" t="str">
        <f>LEFT((JV!J121&amp;"        "),8)</f>
        <v>        </v>
      </c>
      <c r="E112" s="18" t="str">
        <f>RIGHT("000000000000"&amp;((JV!G121+JV!H121)*100),12)</f>
        <v>000000000000</v>
      </c>
      <c r="F112" s="18" t="str">
        <f>LEFT(JV!I121&amp;"                                   ",35)</f>
        <v>                                   </v>
      </c>
      <c r="G112" s="18" t="str">
        <f>IF(AND(JV!$C$5&lt;&gt;"CR05",JV!$C$5&lt;&gt;"BD01",JV!$C$5&lt;&gt;"E10",JV!$C$5&lt;&gt;"IVE"),(IF(JV!G121&gt;0,"D",IF(JV!H121&gt;0,"C"," "))&amp;LEFT(JV!$F$5&amp;"  ",2)&amp;JV!$F$6&amp;"      "),IF(AND(OR(JV!$C$5="CR05"),JV!G121&gt;0),"-",IF(AND(OR(JV!$C$5="CR05"),JV!H121&gt;0),"+",IF(AND(OR(JV!$C$5&lt;&gt;"E10",JV!$C$5&lt;&gt;"IVE"),JV!G121&gt;0),"+",IF(AND(OR(JV!$C$5&lt;&gt;"E10",JV!$C$5&lt;&gt;"IVE"),JV!H121&gt;0),"-",IF(AND(OR(JV!$C$5="BD01"),OR(JV!G121&gt;0,JV!H121&gt;0)),"+"," ")))))&amp;LEFT(JV!$F$5&amp;"  ",2)&amp;JV!$F$6&amp;"      ")</f>
        <v> 24C      </v>
      </c>
      <c r="H112" s="18" t="str">
        <f>LEFT(JV!A121&amp;"      ",6)</f>
        <v>      </v>
      </c>
      <c r="I112" s="18" t="str">
        <f>LEFT(JV!B121&amp;"      ",6)</f>
        <v>      </v>
      </c>
      <c r="J112" s="18" t="str">
        <f>LEFT(JV!C121&amp;"      ",6)</f>
        <v>      </v>
      </c>
      <c r="K112" s="18" t="str">
        <f>LEFT(JV!D121&amp;"      ",6)</f>
        <v>      </v>
      </c>
      <c r="L112" s="18" t="str">
        <f>LEFT(JV!E121&amp;"      ",6)</f>
        <v>      </v>
      </c>
      <c r="M112" s="18" t="str">
        <f>LEFT(JV!F121&amp;"      ",6)</f>
        <v>      </v>
      </c>
      <c r="N112" s="16" t="str">
        <f>LEFT(JV!M121&amp;"        ",8)&amp;LEFT(JV!N121&amp;"    ",4)&amp;LEFT(JV!O121&amp;"    ",4)&amp;LEFT(JV!P121&amp;" ",1)&amp;LEFT(JV!Q121&amp;"        ",8)&amp;LEFT(JV!R121&amp;" ",1)</f>
        <v>                          </v>
      </c>
    </row>
    <row r="113" spans="1:14" ht="12.75">
      <c r="A113" s="16" t="s">
        <v>56</v>
      </c>
      <c r="B113" s="18" t="str">
        <f>LEFT(JV!$C$4&amp;"        ",8)&amp;"        "&amp;2</f>
        <v>                2</v>
      </c>
      <c r="C113" s="18" t="str">
        <f>LEFT((JV!$C$5&amp;" "),4)</f>
        <v> </v>
      </c>
      <c r="D113" s="18" t="str">
        <f>LEFT((JV!J122&amp;"        "),8)</f>
        <v>        </v>
      </c>
      <c r="E113" s="18" t="str">
        <f>RIGHT("000000000000"&amp;((JV!G122+JV!H122)*100),12)</f>
        <v>000000000000</v>
      </c>
      <c r="F113" s="18" t="str">
        <f>LEFT(JV!I122&amp;"                                   ",35)</f>
        <v>                                   </v>
      </c>
      <c r="G113" s="18" t="str">
        <f>IF(AND(JV!$C$5&lt;&gt;"CR05",JV!$C$5&lt;&gt;"BD01",JV!$C$5&lt;&gt;"E10",JV!$C$5&lt;&gt;"IVE"),(IF(JV!G122&gt;0,"D",IF(JV!H122&gt;0,"C"," "))&amp;LEFT(JV!$F$5&amp;"  ",2)&amp;JV!$F$6&amp;"      "),IF(AND(OR(JV!$C$5="CR05"),JV!G122&gt;0),"-",IF(AND(OR(JV!$C$5="CR05"),JV!H122&gt;0),"+",IF(AND(OR(JV!$C$5&lt;&gt;"E10",JV!$C$5&lt;&gt;"IVE"),JV!G122&gt;0),"+",IF(AND(OR(JV!$C$5&lt;&gt;"E10",JV!$C$5&lt;&gt;"IVE"),JV!H122&gt;0),"-",IF(AND(OR(JV!$C$5="BD01"),OR(JV!G122&gt;0,JV!H122&gt;0)),"+"," ")))))&amp;LEFT(JV!$F$5&amp;"  ",2)&amp;JV!$F$6&amp;"      ")</f>
        <v> 24C      </v>
      </c>
      <c r="H113" s="18" t="str">
        <f>LEFT(JV!A122&amp;"      ",6)</f>
        <v>      </v>
      </c>
      <c r="I113" s="18" t="str">
        <f>LEFT(JV!B122&amp;"      ",6)</f>
        <v>      </v>
      </c>
      <c r="J113" s="18" t="str">
        <f>LEFT(JV!C122&amp;"      ",6)</f>
        <v>      </v>
      </c>
      <c r="K113" s="18" t="str">
        <f>LEFT(JV!D122&amp;"      ",6)</f>
        <v>      </v>
      </c>
      <c r="L113" s="18" t="str">
        <f>LEFT(JV!E122&amp;"      ",6)</f>
        <v>      </v>
      </c>
      <c r="M113" s="18" t="str">
        <f>LEFT(JV!F122&amp;"      ",6)</f>
        <v>      </v>
      </c>
      <c r="N113" s="16" t="str">
        <f>LEFT(JV!M122&amp;"        ",8)&amp;LEFT(JV!N122&amp;"    ",4)&amp;LEFT(JV!O122&amp;"    ",4)&amp;LEFT(JV!P122&amp;" ",1)&amp;LEFT(JV!Q122&amp;"        ",8)&amp;LEFT(JV!R122&amp;" ",1)</f>
        <v>                          </v>
      </c>
    </row>
    <row r="114" spans="1:14" ht="12.75">
      <c r="A114" s="16" t="s">
        <v>57</v>
      </c>
      <c r="B114" s="18" t="str">
        <f>LEFT(JV!$C$4&amp;"        ",8)&amp;"        "&amp;2</f>
        <v>                2</v>
      </c>
      <c r="C114" s="18" t="str">
        <f>LEFT((JV!$C$5&amp;" "),4)</f>
        <v> </v>
      </c>
      <c r="D114" s="18" t="str">
        <f>LEFT((JV!J123&amp;"        "),8)</f>
        <v>        </v>
      </c>
      <c r="E114" s="18" t="str">
        <f>RIGHT("000000000000"&amp;((JV!G123+JV!H123)*100),12)</f>
        <v>000000000000</v>
      </c>
      <c r="F114" s="18" t="str">
        <f>LEFT(JV!I123&amp;"                                   ",35)</f>
        <v>                                   </v>
      </c>
      <c r="G114" s="18" t="str">
        <f>IF(AND(JV!$C$5&lt;&gt;"CR05",JV!$C$5&lt;&gt;"BD01",JV!$C$5&lt;&gt;"E10",JV!$C$5&lt;&gt;"IVE"),(IF(JV!G123&gt;0,"D",IF(JV!H123&gt;0,"C"," "))&amp;LEFT(JV!$F$5&amp;"  ",2)&amp;JV!$F$6&amp;"      "),IF(AND(OR(JV!$C$5="CR05"),JV!G123&gt;0),"-",IF(AND(OR(JV!$C$5="CR05"),JV!H123&gt;0),"+",IF(AND(OR(JV!$C$5&lt;&gt;"E10",JV!$C$5&lt;&gt;"IVE"),JV!G123&gt;0),"+",IF(AND(OR(JV!$C$5&lt;&gt;"E10",JV!$C$5&lt;&gt;"IVE"),JV!H123&gt;0),"-",IF(AND(OR(JV!$C$5="BD01"),OR(JV!G123&gt;0,JV!H123&gt;0)),"+"," ")))))&amp;LEFT(JV!$F$5&amp;"  ",2)&amp;JV!$F$6&amp;"      ")</f>
        <v> 24C      </v>
      </c>
      <c r="H114" s="18" t="str">
        <f>LEFT(JV!A123&amp;"      ",6)</f>
        <v>      </v>
      </c>
      <c r="I114" s="18" t="str">
        <f>LEFT(JV!B123&amp;"      ",6)</f>
        <v>      </v>
      </c>
      <c r="J114" s="18" t="str">
        <f>LEFT(JV!C123&amp;"      ",6)</f>
        <v>      </v>
      </c>
      <c r="K114" s="18" t="str">
        <f>LEFT(JV!D123&amp;"      ",6)</f>
        <v>      </v>
      </c>
      <c r="L114" s="18" t="str">
        <f>LEFT(JV!E123&amp;"      ",6)</f>
        <v>      </v>
      </c>
      <c r="M114" s="18" t="str">
        <f>LEFT(JV!F123&amp;"      ",6)</f>
        <v>      </v>
      </c>
      <c r="N114" s="16" t="str">
        <f>LEFT(JV!M123&amp;"        ",8)&amp;LEFT(JV!N123&amp;"    ",4)&amp;LEFT(JV!O123&amp;"    ",4)&amp;LEFT(JV!P123&amp;" ",1)&amp;LEFT(JV!Q123&amp;"        ",8)&amp;LEFT(JV!R123&amp;" ",1)</f>
        <v>                          </v>
      </c>
    </row>
    <row r="115" spans="1:14" ht="12.75">
      <c r="A115" s="16" t="s">
        <v>58</v>
      </c>
      <c r="B115" s="18" t="str">
        <f>LEFT(JV!$C$4&amp;"        ",8)&amp;"        "&amp;2</f>
        <v>                2</v>
      </c>
      <c r="C115" s="18" t="str">
        <f>LEFT((JV!$C$5&amp;" "),4)</f>
        <v> </v>
      </c>
      <c r="D115" s="18" t="str">
        <f>LEFT((JV!J124&amp;"        "),8)</f>
        <v>        </v>
      </c>
      <c r="E115" s="18" t="str">
        <f>RIGHT("000000000000"&amp;((JV!G124+JV!H124)*100),12)</f>
        <v>000000000000</v>
      </c>
      <c r="F115" s="18" t="str">
        <f>LEFT(JV!I124&amp;"                                   ",35)</f>
        <v>                                   </v>
      </c>
      <c r="G115" s="18" t="str">
        <f>IF(AND(JV!$C$5&lt;&gt;"CR05",JV!$C$5&lt;&gt;"BD01",JV!$C$5&lt;&gt;"E10",JV!$C$5&lt;&gt;"IVE"),(IF(JV!G124&gt;0,"D",IF(JV!H124&gt;0,"C"," "))&amp;LEFT(JV!$F$5&amp;"  ",2)&amp;JV!$F$6&amp;"      "),IF(AND(OR(JV!$C$5="CR05"),JV!G124&gt;0),"-",IF(AND(OR(JV!$C$5="CR05"),JV!H124&gt;0),"+",IF(AND(OR(JV!$C$5&lt;&gt;"E10",JV!$C$5&lt;&gt;"IVE"),JV!G124&gt;0),"+",IF(AND(OR(JV!$C$5&lt;&gt;"E10",JV!$C$5&lt;&gt;"IVE"),JV!H124&gt;0),"-",IF(AND(OR(JV!$C$5="BD01"),OR(JV!G124&gt;0,JV!H124&gt;0)),"+"," ")))))&amp;LEFT(JV!$F$5&amp;"  ",2)&amp;JV!$F$6&amp;"      ")</f>
        <v> 24C      </v>
      </c>
      <c r="H115" s="18" t="str">
        <f>LEFT(JV!A124&amp;"      ",6)</f>
        <v>      </v>
      </c>
      <c r="I115" s="18" t="str">
        <f>LEFT(JV!B124&amp;"      ",6)</f>
        <v>      </v>
      </c>
      <c r="J115" s="18" t="str">
        <f>LEFT(JV!C124&amp;"      ",6)</f>
        <v>      </v>
      </c>
      <c r="K115" s="18" t="str">
        <f>LEFT(JV!D124&amp;"      ",6)</f>
        <v>      </v>
      </c>
      <c r="L115" s="18" t="str">
        <f>LEFT(JV!E124&amp;"      ",6)</f>
        <v>      </v>
      </c>
      <c r="M115" s="18" t="str">
        <f>LEFT(JV!F124&amp;"      ",6)</f>
        <v>      </v>
      </c>
      <c r="N115" s="16" t="str">
        <f>LEFT(JV!M124&amp;"        ",8)&amp;LEFT(JV!N124&amp;"    ",4)&amp;LEFT(JV!O124&amp;"    ",4)&amp;LEFT(JV!P124&amp;" ",1)&amp;LEFT(JV!Q124&amp;"        ",8)&amp;LEFT(JV!R124&amp;" ",1)</f>
        <v>                          </v>
      </c>
    </row>
    <row r="116" spans="1:14" ht="12.75">
      <c r="A116" s="16" t="s">
        <v>59</v>
      </c>
      <c r="B116" s="18" t="str">
        <f>LEFT(JV!$C$4&amp;"        ",8)&amp;"        "&amp;2</f>
        <v>                2</v>
      </c>
      <c r="C116" s="18" t="str">
        <f>LEFT((JV!$C$5&amp;" "),4)</f>
        <v> </v>
      </c>
      <c r="D116" s="18" t="str">
        <f>LEFT((JV!J125&amp;"        "),8)</f>
        <v>        </v>
      </c>
      <c r="E116" s="18" t="str">
        <f>RIGHT("000000000000"&amp;((JV!G125+JV!H125)*100),12)</f>
        <v>000000000000</v>
      </c>
      <c r="F116" s="18" t="str">
        <f>LEFT(JV!I125&amp;"                                   ",35)</f>
        <v>                                   </v>
      </c>
      <c r="G116" s="18" t="str">
        <f>IF(AND(JV!$C$5&lt;&gt;"CR05",JV!$C$5&lt;&gt;"BD01",JV!$C$5&lt;&gt;"E10",JV!$C$5&lt;&gt;"IVE"),(IF(JV!G125&gt;0,"D",IF(JV!H125&gt;0,"C"," "))&amp;LEFT(JV!$F$5&amp;"  ",2)&amp;JV!$F$6&amp;"      "),IF(AND(OR(JV!$C$5="CR05"),JV!G125&gt;0),"-",IF(AND(OR(JV!$C$5="CR05"),JV!H125&gt;0),"+",IF(AND(OR(JV!$C$5&lt;&gt;"E10",JV!$C$5&lt;&gt;"IVE"),JV!G125&gt;0),"+",IF(AND(OR(JV!$C$5&lt;&gt;"E10",JV!$C$5&lt;&gt;"IVE"),JV!H125&gt;0),"-",IF(AND(OR(JV!$C$5="BD01"),OR(JV!G125&gt;0,JV!H125&gt;0)),"+"," ")))))&amp;LEFT(JV!$F$5&amp;"  ",2)&amp;JV!$F$6&amp;"      ")</f>
        <v> 24C      </v>
      </c>
      <c r="H116" s="18" t="str">
        <f>LEFT(JV!A125&amp;"      ",6)</f>
        <v>      </v>
      </c>
      <c r="I116" s="18" t="str">
        <f>LEFT(JV!B125&amp;"      ",6)</f>
        <v>      </v>
      </c>
      <c r="J116" s="18" t="str">
        <f>LEFT(JV!C125&amp;"      ",6)</f>
        <v>      </v>
      </c>
      <c r="K116" s="18" t="str">
        <f>LEFT(JV!D125&amp;"      ",6)</f>
        <v>      </v>
      </c>
      <c r="L116" s="18" t="str">
        <f>LEFT(JV!E125&amp;"      ",6)</f>
        <v>      </v>
      </c>
      <c r="M116" s="18" t="str">
        <f>LEFT(JV!F125&amp;"      ",6)</f>
        <v>      </v>
      </c>
      <c r="N116" s="16" t="str">
        <f>LEFT(JV!M125&amp;"        ",8)&amp;LEFT(JV!N125&amp;"    ",4)&amp;LEFT(JV!O125&amp;"    ",4)&amp;LEFT(JV!P125&amp;" ",1)&amp;LEFT(JV!Q125&amp;"        ",8)&amp;LEFT(JV!R125&amp;" ",1)</f>
        <v>                          </v>
      </c>
    </row>
    <row r="117" spans="1:14" ht="12.75">
      <c r="A117" s="16" t="s">
        <v>60</v>
      </c>
      <c r="B117" s="18" t="str">
        <f>LEFT(JV!$C$4&amp;"        ",8)&amp;"        "&amp;2</f>
        <v>                2</v>
      </c>
      <c r="C117" s="18" t="str">
        <f>LEFT((JV!$C$5&amp;" "),4)</f>
        <v> </v>
      </c>
      <c r="D117" s="18" t="str">
        <f>LEFT((JV!J126&amp;"        "),8)</f>
        <v>        </v>
      </c>
      <c r="E117" s="18" t="str">
        <f>RIGHT("000000000000"&amp;((JV!G126+JV!H126)*100),12)</f>
        <v>000000000000</v>
      </c>
      <c r="F117" s="18" t="str">
        <f>LEFT(JV!I126&amp;"                                   ",35)</f>
        <v>                                   </v>
      </c>
      <c r="G117" s="18" t="str">
        <f>IF(AND(JV!$C$5&lt;&gt;"CR05",JV!$C$5&lt;&gt;"BD01",JV!$C$5&lt;&gt;"E10",JV!$C$5&lt;&gt;"IVE"),(IF(JV!G126&gt;0,"D",IF(JV!H126&gt;0,"C"," "))&amp;LEFT(JV!$F$5&amp;"  ",2)&amp;JV!$F$6&amp;"      "),IF(AND(OR(JV!$C$5="CR05"),JV!G126&gt;0),"-",IF(AND(OR(JV!$C$5="CR05"),JV!H126&gt;0),"+",IF(AND(OR(JV!$C$5&lt;&gt;"E10",JV!$C$5&lt;&gt;"IVE"),JV!G126&gt;0),"+",IF(AND(OR(JV!$C$5&lt;&gt;"E10",JV!$C$5&lt;&gt;"IVE"),JV!H126&gt;0),"-",IF(AND(OR(JV!$C$5="BD01"),OR(JV!G126&gt;0,JV!H126&gt;0)),"+"," ")))))&amp;LEFT(JV!$F$5&amp;"  ",2)&amp;JV!$F$6&amp;"      ")</f>
        <v> 24C      </v>
      </c>
      <c r="H117" s="18" t="str">
        <f>LEFT(JV!A126&amp;"      ",6)</f>
        <v>      </v>
      </c>
      <c r="I117" s="18" t="str">
        <f>LEFT(JV!B126&amp;"      ",6)</f>
        <v>      </v>
      </c>
      <c r="J117" s="18" t="str">
        <f>LEFT(JV!C126&amp;"      ",6)</f>
        <v>      </v>
      </c>
      <c r="K117" s="18" t="str">
        <f>LEFT(JV!D126&amp;"      ",6)</f>
        <v>      </v>
      </c>
      <c r="L117" s="18" t="str">
        <f>LEFT(JV!E126&amp;"      ",6)</f>
        <v>      </v>
      </c>
      <c r="M117" s="18" t="str">
        <f>LEFT(JV!F126&amp;"      ",6)</f>
        <v>      </v>
      </c>
      <c r="N117" s="16" t="str">
        <f>LEFT(JV!M126&amp;"        ",8)&amp;LEFT(JV!N126&amp;"    ",4)&amp;LEFT(JV!O126&amp;"    ",4)&amp;LEFT(JV!P126&amp;" ",1)&amp;LEFT(JV!Q126&amp;"        ",8)&amp;LEFT(JV!R126&amp;" ",1)</f>
        <v>                          </v>
      </c>
    </row>
    <row r="118" spans="1:14" ht="12.75">
      <c r="A118" s="16" t="s">
        <v>61</v>
      </c>
      <c r="B118" s="18" t="str">
        <f>LEFT(JV!$C$4&amp;"        ",8)&amp;"        "&amp;2</f>
        <v>                2</v>
      </c>
      <c r="C118" s="18" t="str">
        <f>LEFT((JV!$C$5&amp;" "),4)</f>
        <v> </v>
      </c>
      <c r="D118" s="18" t="str">
        <f>LEFT((JV!J127&amp;"        "),8)</f>
        <v>        </v>
      </c>
      <c r="E118" s="18" t="str">
        <f>RIGHT("000000000000"&amp;((JV!G127+JV!H127)*100),12)</f>
        <v>000000000000</v>
      </c>
      <c r="F118" s="18" t="str">
        <f>LEFT(JV!I127&amp;"                                   ",35)</f>
        <v>                                   </v>
      </c>
      <c r="G118" s="18" t="str">
        <f>IF(AND(JV!$C$5&lt;&gt;"CR05",JV!$C$5&lt;&gt;"BD01",JV!$C$5&lt;&gt;"E10",JV!$C$5&lt;&gt;"IVE"),(IF(JV!G127&gt;0,"D",IF(JV!H127&gt;0,"C"," "))&amp;LEFT(JV!$F$5&amp;"  ",2)&amp;JV!$F$6&amp;"      "),IF(AND(OR(JV!$C$5="CR05"),JV!G127&gt;0),"-",IF(AND(OR(JV!$C$5="CR05"),JV!H127&gt;0),"+",IF(AND(OR(JV!$C$5&lt;&gt;"E10",JV!$C$5&lt;&gt;"IVE"),JV!G127&gt;0),"+",IF(AND(OR(JV!$C$5&lt;&gt;"E10",JV!$C$5&lt;&gt;"IVE"),JV!H127&gt;0),"-",IF(AND(OR(JV!$C$5="BD01"),OR(JV!G127&gt;0,JV!H127&gt;0)),"+"," ")))))&amp;LEFT(JV!$F$5&amp;"  ",2)&amp;JV!$F$6&amp;"      ")</f>
        <v> 24C      </v>
      </c>
      <c r="H118" s="18" t="str">
        <f>LEFT(JV!A127&amp;"      ",6)</f>
        <v>      </v>
      </c>
      <c r="I118" s="18" t="str">
        <f>LEFT(JV!B127&amp;"      ",6)</f>
        <v>      </v>
      </c>
      <c r="J118" s="18" t="str">
        <f>LEFT(JV!C127&amp;"      ",6)</f>
        <v>      </v>
      </c>
      <c r="K118" s="18" t="str">
        <f>LEFT(JV!D127&amp;"      ",6)</f>
        <v>      </v>
      </c>
      <c r="L118" s="18" t="str">
        <f>LEFT(JV!E127&amp;"      ",6)</f>
        <v>      </v>
      </c>
      <c r="M118" s="18" t="str">
        <f>LEFT(JV!F127&amp;"      ",6)</f>
        <v>      </v>
      </c>
      <c r="N118" s="16" t="str">
        <f>LEFT(JV!M127&amp;"        ",8)&amp;LEFT(JV!N127&amp;"    ",4)&amp;LEFT(JV!O127&amp;"    ",4)&amp;LEFT(JV!P127&amp;" ",1)&amp;LEFT(JV!Q127&amp;"        ",8)&amp;LEFT(JV!R127&amp;" ",1)</f>
        <v>                          </v>
      </c>
    </row>
    <row r="119" spans="1:14" ht="12.75">
      <c r="A119" s="16" t="s">
        <v>205</v>
      </c>
      <c r="B119" s="18" t="str">
        <f>LEFT(JV!$C$4&amp;"        ",8)&amp;"        "&amp;2</f>
        <v>                2</v>
      </c>
      <c r="C119" s="18" t="str">
        <f>LEFT((JV!$C$5&amp;" "),4)</f>
        <v> </v>
      </c>
      <c r="D119" s="18" t="str">
        <f>LEFT((JV!J128&amp;"        "),8)</f>
        <v>        </v>
      </c>
      <c r="E119" s="18" t="str">
        <f>RIGHT("000000000000"&amp;((JV!G128+JV!H128)*100),12)</f>
        <v>000000000000</v>
      </c>
      <c r="F119" s="18" t="str">
        <f>LEFT(JV!I128&amp;"                                   ",35)</f>
        <v>                                   </v>
      </c>
      <c r="G119" s="18" t="str">
        <f>IF(AND(JV!$C$5&lt;&gt;"CR05",JV!$C$5&lt;&gt;"BD01",JV!$C$5&lt;&gt;"E10",JV!$C$5&lt;&gt;"IVE"),(IF(JV!G128&gt;0,"D",IF(JV!H128&gt;0,"C"," "))&amp;LEFT(JV!$F$5&amp;"  ",2)&amp;JV!$F$6&amp;"      "),IF(AND(OR(JV!$C$5="CR05"),JV!G128&gt;0),"-",IF(AND(OR(JV!$C$5="CR05"),JV!H128&gt;0),"+",IF(AND(OR(JV!$C$5&lt;&gt;"E10",JV!$C$5&lt;&gt;"IVE"),JV!G128&gt;0),"+",IF(AND(OR(JV!$C$5&lt;&gt;"E10",JV!$C$5&lt;&gt;"IVE"),JV!H128&gt;0),"-",IF(AND(OR(JV!$C$5="BD01"),OR(JV!G128&gt;0,JV!H128&gt;0)),"+"," ")))))&amp;LEFT(JV!$F$5&amp;"  ",2)&amp;JV!$F$6&amp;"      ")</f>
        <v> 24C      </v>
      </c>
      <c r="H119" s="18" t="str">
        <f>LEFT(JV!A128&amp;"      ",6)</f>
        <v>      </v>
      </c>
      <c r="I119" s="18" t="str">
        <f>LEFT(JV!B128&amp;"      ",6)</f>
        <v>      </v>
      </c>
      <c r="J119" s="18" t="str">
        <f>LEFT(JV!C128&amp;"      ",6)</f>
        <v>      </v>
      </c>
      <c r="K119" s="18" t="str">
        <f>LEFT(JV!D128&amp;"      ",6)</f>
        <v>      </v>
      </c>
      <c r="L119" s="18" t="str">
        <f>LEFT(JV!E128&amp;"      ",6)</f>
        <v>      </v>
      </c>
      <c r="M119" s="18" t="str">
        <f>LEFT(JV!F128&amp;"      ",6)</f>
        <v>      </v>
      </c>
      <c r="N119" s="16" t="str">
        <f>LEFT(JV!M128&amp;"        ",8)&amp;LEFT(JV!N128&amp;"    ",4)&amp;LEFT(JV!O128&amp;"    ",4)&amp;LEFT(JV!P128&amp;" ",1)&amp;LEFT(JV!Q128&amp;"        ",8)&amp;LEFT(JV!R128&amp;" ",1)</f>
        <v>                          </v>
      </c>
    </row>
    <row r="120" spans="1:14" ht="12.75">
      <c r="A120" s="16" t="s">
        <v>206</v>
      </c>
      <c r="B120" s="18" t="str">
        <f>LEFT(JV!$C$4&amp;"        ",8)&amp;"        "&amp;2</f>
        <v>                2</v>
      </c>
      <c r="C120" s="18" t="str">
        <f>LEFT((JV!$C$5&amp;" "),4)</f>
        <v> </v>
      </c>
      <c r="D120" s="18" t="str">
        <f>LEFT((JV!J129&amp;"        "),8)</f>
        <v>        </v>
      </c>
      <c r="E120" s="18" t="str">
        <f>RIGHT("000000000000"&amp;((JV!G129+JV!H129)*100),12)</f>
        <v>000000000000</v>
      </c>
      <c r="F120" s="18" t="str">
        <f>LEFT(JV!I129&amp;"                                   ",35)</f>
        <v>                                   </v>
      </c>
      <c r="G120" s="18" t="str">
        <f>IF(AND(JV!$C$5&lt;&gt;"CR05",JV!$C$5&lt;&gt;"BD01",JV!$C$5&lt;&gt;"E10",JV!$C$5&lt;&gt;"IVE"),(IF(JV!G129&gt;0,"D",IF(JV!H129&gt;0,"C"," "))&amp;LEFT(JV!$F$5&amp;"  ",2)&amp;JV!$F$6&amp;"      "),IF(AND(OR(JV!$C$5="CR05"),JV!G129&gt;0),"-",IF(AND(OR(JV!$C$5="CR05"),JV!H129&gt;0),"+",IF(AND(OR(JV!$C$5&lt;&gt;"E10",JV!$C$5&lt;&gt;"IVE"),JV!G129&gt;0),"+",IF(AND(OR(JV!$C$5&lt;&gt;"E10",JV!$C$5&lt;&gt;"IVE"),JV!H129&gt;0),"-",IF(AND(OR(JV!$C$5="BD01"),OR(JV!G129&gt;0,JV!H129&gt;0)),"+"," ")))))&amp;LEFT(JV!$F$5&amp;"  ",2)&amp;JV!$F$6&amp;"      ")</f>
        <v> 24C      </v>
      </c>
      <c r="H120" s="18" t="str">
        <f>LEFT(JV!A129&amp;"      ",6)</f>
        <v>      </v>
      </c>
      <c r="I120" s="18" t="str">
        <f>LEFT(JV!B129&amp;"      ",6)</f>
        <v>      </v>
      </c>
      <c r="J120" s="18" t="str">
        <f>LEFT(JV!C129&amp;"      ",6)</f>
        <v>      </v>
      </c>
      <c r="K120" s="18" t="str">
        <f>LEFT(JV!D129&amp;"      ",6)</f>
        <v>      </v>
      </c>
      <c r="L120" s="18" t="str">
        <f>LEFT(JV!E129&amp;"      ",6)</f>
        <v>      </v>
      </c>
      <c r="M120" s="18" t="str">
        <f>LEFT(JV!F129&amp;"      ",6)</f>
        <v>      </v>
      </c>
      <c r="N120" s="16" t="str">
        <f>LEFT(JV!M129&amp;"        ",8)&amp;LEFT(JV!N129&amp;"    ",4)&amp;LEFT(JV!O129&amp;"    ",4)&amp;LEFT(JV!P129&amp;" ",1)&amp;LEFT(JV!Q129&amp;"        ",8)&amp;LEFT(JV!R129&amp;" ",1)</f>
        <v>                          </v>
      </c>
    </row>
    <row r="121" spans="1:14" ht="12.75">
      <c r="A121" s="16" t="s">
        <v>207</v>
      </c>
      <c r="B121" s="18" t="str">
        <f>LEFT(JV!$C$4&amp;"        ",8)&amp;"        "&amp;2</f>
        <v>                2</v>
      </c>
      <c r="C121" s="18" t="str">
        <f>LEFT((JV!$C$5&amp;" "),4)</f>
        <v> </v>
      </c>
      <c r="D121" s="18" t="str">
        <f>LEFT((JV!J130&amp;"        "),8)</f>
        <v>        </v>
      </c>
      <c r="E121" s="18" t="str">
        <f>RIGHT("000000000000"&amp;((JV!G130+JV!H130)*100),12)</f>
        <v>000000000000</v>
      </c>
      <c r="F121" s="18" t="str">
        <f>LEFT(JV!I130&amp;"                                   ",35)</f>
        <v>                                   </v>
      </c>
      <c r="G121" s="18" t="str">
        <f>IF(AND(JV!$C$5&lt;&gt;"CR05",JV!$C$5&lt;&gt;"BD01",JV!$C$5&lt;&gt;"E10",JV!$C$5&lt;&gt;"IVE"),(IF(JV!G130&gt;0,"D",IF(JV!H130&gt;0,"C"," "))&amp;LEFT(JV!$F$5&amp;"  ",2)&amp;JV!$F$6&amp;"      "),IF(AND(OR(JV!$C$5="CR05"),JV!G130&gt;0),"-",IF(AND(OR(JV!$C$5="CR05"),JV!H130&gt;0),"+",IF(AND(OR(JV!$C$5&lt;&gt;"E10",JV!$C$5&lt;&gt;"IVE"),JV!G130&gt;0),"+",IF(AND(OR(JV!$C$5&lt;&gt;"E10",JV!$C$5&lt;&gt;"IVE"),JV!H130&gt;0),"-",IF(AND(OR(JV!$C$5="BD01"),OR(JV!G130&gt;0,JV!H130&gt;0)),"+"," ")))))&amp;LEFT(JV!$F$5&amp;"  ",2)&amp;JV!$F$6&amp;"      ")</f>
        <v> 24C      </v>
      </c>
      <c r="H121" s="18" t="str">
        <f>LEFT(JV!A130&amp;"      ",6)</f>
        <v>      </v>
      </c>
      <c r="I121" s="18" t="str">
        <f>LEFT(JV!B130&amp;"      ",6)</f>
        <v>      </v>
      </c>
      <c r="J121" s="18" t="str">
        <f>LEFT(JV!C130&amp;"      ",6)</f>
        <v>      </v>
      </c>
      <c r="K121" s="18" t="str">
        <f>LEFT(JV!D130&amp;"      ",6)</f>
        <v>      </v>
      </c>
      <c r="L121" s="18" t="str">
        <f>LEFT(JV!E130&amp;"      ",6)</f>
        <v>      </v>
      </c>
      <c r="M121" s="18" t="str">
        <f>LEFT(JV!F130&amp;"      ",6)</f>
        <v>      </v>
      </c>
      <c r="N121" s="16" t="str">
        <f>LEFT(JV!M130&amp;"        ",8)&amp;LEFT(JV!N130&amp;"    ",4)&amp;LEFT(JV!O130&amp;"    ",4)&amp;LEFT(JV!P130&amp;" ",1)&amp;LEFT(JV!Q130&amp;"        ",8)&amp;LEFT(JV!R130&amp;" ",1)</f>
        <v>                          </v>
      </c>
    </row>
    <row r="122" spans="1:14" ht="12.75">
      <c r="A122" s="16" t="s">
        <v>208</v>
      </c>
      <c r="B122" s="18" t="str">
        <f>LEFT(JV!$C$4&amp;"        ",8)&amp;"        "&amp;2</f>
        <v>                2</v>
      </c>
      <c r="C122" s="18" t="str">
        <f>LEFT((JV!$C$5&amp;" "),4)</f>
        <v> </v>
      </c>
      <c r="D122" s="18" t="str">
        <f>LEFT((JV!J131&amp;"        "),8)</f>
        <v>        </v>
      </c>
      <c r="E122" s="18" t="str">
        <f>RIGHT("000000000000"&amp;((JV!G131+JV!H131)*100),12)</f>
        <v>000000000000</v>
      </c>
      <c r="F122" s="18" t="str">
        <f>LEFT(JV!I131&amp;"                                   ",35)</f>
        <v>                                   </v>
      </c>
      <c r="G122" s="18" t="str">
        <f>IF(AND(JV!$C$5&lt;&gt;"CR05",JV!$C$5&lt;&gt;"BD01",JV!$C$5&lt;&gt;"E10",JV!$C$5&lt;&gt;"IVE"),(IF(JV!G131&gt;0,"D",IF(JV!H131&gt;0,"C"," "))&amp;LEFT(JV!$F$5&amp;"  ",2)&amp;JV!$F$6&amp;"      "),IF(AND(OR(JV!$C$5="CR05"),JV!G131&gt;0),"-",IF(AND(OR(JV!$C$5="CR05"),JV!H131&gt;0),"+",IF(AND(OR(JV!$C$5&lt;&gt;"E10",JV!$C$5&lt;&gt;"IVE"),JV!G131&gt;0),"+",IF(AND(OR(JV!$C$5&lt;&gt;"E10",JV!$C$5&lt;&gt;"IVE"),JV!H131&gt;0),"-",IF(AND(OR(JV!$C$5="BD01"),OR(JV!G131&gt;0,JV!H131&gt;0)),"+"," ")))))&amp;LEFT(JV!$F$5&amp;"  ",2)&amp;JV!$F$6&amp;"      ")</f>
        <v> 24C      </v>
      </c>
      <c r="H122" s="18" t="str">
        <f>LEFT(JV!A131&amp;"      ",6)</f>
        <v>      </v>
      </c>
      <c r="I122" s="18" t="str">
        <f>LEFT(JV!B131&amp;"      ",6)</f>
        <v>      </v>
      </c>
      <c r="J122" s="18" t="str">
        <f>LEFT(JV!C131&amp;"      ",6)</f>
        <v>      </v>
      </c>
      <c r="K122" s="18" t="str">
        <f>LEFT(JV!D131&amp;"      ",6)</f>
        <v>      </v>
      </c>
      <c r="L122" s="18" t="str">
        <f>LEFT(JV!E131&amp;"      ",6)</f>
        <v>      </v>
      </c>
      <c r="M122" s="18" t="str">
        <f>LEFT(JV!F131&amp;"      ",6)</f>
        <v>      </v>
      </c>
      <c r="N122" s="16" t="str">
        <f>LEFT(JV!M131&amp;"        ",8)&amp;LEFT(JV!N131&amp;"    ",4)&amp;LEFT(JV!O131&amp;"    ",4)&amp;LEFT(JV!P131&amp;" ",1)&amp;LEFT(JV!Q131&amp;"        ",8)&amp;LEFT(JV!R131&amp;" ",1)</f>
        <v>                          </v>
      </c>
    </row>
    <row r="123" spans="1:14" ht="12.75">
      <c r="A123" s="16" t="s">
        <v>209</v>
      </c>
      <c r="B123" s="18" t="str">
        <f>LEFT(JV!$C$4&amp;"        ",8)&amp;"        "&amp;2</f>
        <v>                2</v>
      </c>
      <c r="C123" s="18" t="str">
        <f>LEFT((JV!$C$5&amp;" "),4)</f>
        <v> </v>
      </c>
      <c r="D123" s="18" t="str">
        <f>LEFT((JV!J132&amp;"        "),8)</f>
        <v>        </v>
      </c>
      <c r="E123" s="18" t="str">
        <f>RIGHT("000000000000"&amp;((JV!G132+JV!H132)*100),12)</f>
        <v>000000000000</v>
      </c>
      <c r="F123" s="18" t="str">
        <f>LEFT(JV!I132&amp;"                                   ",35)</f>
        <v>                                   </v>
      </c>
      <c r="G123" s="18" t="str">
        <f>IF(AND(JV!$C$5&lt;&gt;"CR05",JV!$C$5&lt;&gt;"BD01",JV!$C$5&lt;&gt;"E10",JV!$C$5&lt;&gt;"IVE"),(IF(JV!G132&gt;0,"D",IF(JV!H132&gt;0,"C"," "))&amp;LEFT(JV!$F$5&amp;"  ",2)&amp;JV!$F$6&amp;"      "),IF(AND(OR(JV!$C$5="CR05"),JV!G132&gt;0),"-",IF(AND(OR(JV!$C$5="CR05"),JV!H132&gt;0),"+",IF(AND(OR(JV!$C$5&lt;&gt;"E10",JV!$C$5&lt;&gt;"IVE"),JV!G132&gt;0),"+",IF(AND(OR(JV!$C$5&lt;&gt;"E10",JV!$C$5&lt;&gt;"IVE"),JV!H132&gt;0),"-",IF(AND(OR(JV!$C$5="BD01"),OR(JV!G132&gt;0,JV!H132&gt;0)),"+"," ")))))&amp;LEFT(JV!$F$5&amp;"  ",2)&amp;JV!$F$6&amp;"      ")</f>
        <v> 24C      </v>
      </c>
      <c r="H123" s="18" t="str">
        <f>LEFT(JV!A132&amp;"      ",6)</f>
        <v>      </v>
      </c>
      <c r="I123" s="18" t="str">
        <f>LEFT(JV!B132&amp;"      ",6)</f>
        <v>      </v>
      </c>
      <c r="J123" s="18" t="str">
        <f>LEFT(JV!C132&amp;"      ",6)</f>
        <v>      </v>
      </c>
      <c r="K123" s="18" t="str">
        <f>LEFT(JV!D132&amp;"      ",6)</f>
        <v>      </v>
      </c>
      <c r="L123" s="18" t="str">
        <f>LEFT(JV!E132&amp;"      ",6)</f>
        <v>      </v>
      </c>
      <c r="M123" s="18" t="str">
        <f>LEFT(JV!F132&amp;"      ",6)</f>
        <v>      </v>
      </c>
      <c r="N123" s="16" t="str">
        <f>LEFT(JV!M132&amp;"        ",8)&amp;LEFT(JV!N132&amp;"    ",4)&amp;LEFT(JV!O132&amp;"    ",4)&amp;LEFT(JV!P132&amp;" ",1)&amp;LEFT(JV!Q132&amp;"        ",8)&amp;LEFT(JV!R132&amp;" ",1)</f>
        <v>                          </v>
      </c>
    </row>
    <row r="124" spans="1:14" ht="12.75">
      <c r="A124" s="16" t="s">
        <v>210</v>
      </c>
      <c r="B124" s="18" t="str">
        <f>LEFT(JV!$C$4&amp;"        ",8)&amp;"        "&amp;2</f>
        <v>                2</v>
      </c>
      <c r="C124" s="18" t="str">
        <f>LEFT((JV!$C$5&amp;" "),4)</f>
        <v> </v>
      </c>
      <c r="D124" s="18" t="str">
        <f>LEFT((JV!J133&amp;"        "),8)</f>
        <v>        </v>
      </c>
      <c r="E124" s="18" t="str">
        <f>RIGHT("000000000000"&amp;((JV!G133+JV!H133)*100),12)</f>
        <v>000000000000</v>
      </c>
      <c r="F124" s="18" t="str">
        <f>LEFT(JV!I133&amp;"                                   ",35)</f>
        <v>                                   </v>
      </c>
      <c r="G124" s="18" t="str">
        <f>IF(AND(JV!$C$5&lt;&gt;"CR05",JV!$C$5&lt;&gt;"BD01",JV!$C$5&lt;&gt;"E10",JV!$C$5&lt;&gt;"IVE"),(IF(JV!G133&gt;0,"D",IF(JV!H133&gt;0,"C"," "))&amp;LEFT(JV!$F$5&amp;"  ",2)&amp;JV!$F$6&amp;"      "),IF(AND(OR(JV!$C$5="CR05"),JV!G133&gt;0),"-",IF(AND(OR(JV!$C$5="CR05"),JV!H133&gt;0),"+",IF(AND(OR(JV!$C$5&lt;&gt;"E10",JV!$C$5&lt;&gt;"IVE"),JV!G133&gt;0),"+",IF(AND(OR(JV!$C$5&lt;&gt;"E10",JV!$C$5&lt;&gt;"IVE"),JV!H133&gt;0),"-",IF(AND(OR(JV!$C$5="BD01"),OR(JV!G133&gt;0,JV!H133&gt;0)),"+"," ")))))&amp;LEFT(JV!$F$5&amp;"  ",2)&amp;JV!$F$6&amp;"      ")</f>
        <v> 24C      </v>
      </c>
      <c r="H124" s="18" t="str">
        <f>LEFT(JV!A133&amp;"      ",6)</f>
        <v>      </v>
      </c>
      <c r="I124" s="18" t="str">
        <f>LEFT(JV!B133&amp;"      ",6)</f>
        <v>      </v>
      </c>
      <c r="J124" s="18" t="str">
        <f>LEFT(JV!C133&amp;"      ",6)</f>
        <v>      </v>
      </c>
      <c r="K124" s="18" t="str">
        <f>LEFT(JV!D133&amp;"      ",6)</f>
        <v>      </v>
      </c>
      <c r="L124" s="18" t="str">
        <f>LEFT(JV!E133&amp;"      ",6)</f>
        <v>      </v>
      </c>
      <c r="M124" s="18" t="str">
        <f>LEFT(JV!F133&amp;"      ",6)</f>
        <v>      </v>
      </c>
      <c r="N124" s="16" t="str">
        <f>LEFT(JV!M133&amp;"        ",8)&amp;LEFT(JV!N133&amp;"    ",4)&amp;LEFT(JV!O133&amp;"    ",4)&amp;LEFT(JV!P133&amp;" ",1)&amp;LEFT(JV!Q133&amp;"        ",8)&amp;LEFT(JV!R133&amp;" ",1)</f>
        <v>                          </v>
      </c>
    </row>
    <row r="125" spans="1:14" ht="12.75">
      <c r="A125" s="16" t="s">
        <v>211</v>
      </c>
      <c r="B125" s="18" t="str">
        <f>LEFT(JV!$C$4&amp;"        ",8)&amp;"        "&amp;2</f>
        <v>                2</v>
      </c>
      <c r="C125" s="18" t="str">
        <f>LEFT((JV!$C$5&amp;" "),4)</f>
        <v> </v>
      </c>
      <c r="D125" s="18" t="str">
        <f>LEFT((JV!J134&amp;"        "),8)</f>
        <v>        </v>
      </c>
      <c r="E125" s="18" t="str">
        <f>RIGHT("000000000000"&amp;((JV!G134+JV!H134)*100),12)</f>
        <v>000000000000</v>
      </c>
      <c r="F125" s="18" t="str">
        <f>LEFT(JV!I134&amp;"                                   ",35)</f>
        <v>                                   </v>
      </c>
      <c r="G125" s="18" t="str">
        <f>IF(AND(JV!$C$5&lt;&gt;"CR05",JV!$C$5&lt;&gt;"BD01",JV!$C$5&lt;&gt;"E10",JV!$C$5&lt;&gt;"IVE"),(IF(JV!G134&gt;0,"D",IF(JV!H134&gt;0,"C"," "))&amp;LEFT(JV!$F$5&amp;"  ",2)&amp;JV!$F$6&amp;"      "),IF(AND(OR(JV!$C$5="CR05"),JV!G134&gt;0),"-",IF(AND(OR(JV!$C$5="CR05"),JV!H134&gt;0),"+",IF(AND(OR(JV!$C$5&lt;&gt;"E10",JV!$C$5&lt;&gt;"IVE"),JV!G134&gt;0),"+",IF(AND(OR(JV!$C$5&lt;&gt;"E10",JV!$C$5&lt;&gt;"IVE"),JV!H134&gt;0),"-",IF(AND(OR(JV!$C$5="BD01"),OR(JV!G134&gt;0,JV!H134&gt;0)),"+"," ")))))&amp;LEFT(JV!$F$5&amp;"  ",2)&amp;JV!$F$6&amp;"      ")</f>
        <v> 24C      </v>
      </c>
      <c r="H125" s="18" t="str">
        <f>LEFT(JV!A134&amp;"      ",6)</f>
        <v>      </v>
      </c>
      <c r="I125" s="18" t="str">
        <f>LEFT(JV!B134&amp;"      ",6)</f>
        <v>      </v>
      </c>
      <c r="J125" s="18" t="str">
        <f>LEFT(JV!C134&amp;"      ",6)</f>
        <v>      </v>
      </c>
      <c r="K125" s="18" t="str">
        <f>LEFT(JV!D134&amp;"      ",6)</f>
        <v>      </v>
      </c>
      <c r="L125" s="18" t="str">
        <f>LEFT(JV!E134&amp;"      ",6)</f>
        <v>      </v>
      </c>
      <c r="M125" s="18" t="str">
        <f>LEFT(JV!F134&amp;"      ",6)</f>
        <v>      </v>
      </c>
      <c r="N125" s="16" t="str">
        <f>LEFT(JV!M134&amp;"        ",8)&amp;LEFT(JV!N134&amp;"    ",4)&amp;LEFT(JV!O134&amp;"    ",4)&amp;LEFT(JV!P134&amp;" ",1)&amp;LEFT(JV!Q134&amp;"        ",8)&amp;LEFT(JV!R134&amp;" ",1)</f>
        <v>                          </v>
      </c>
    </row>
    <row r="126" spans="1:14" ht="12.75">
      <c r="A126" s="16" t="s">
        <v>212</v>
      </c>
      <c r="B126" s="18" t="str">
        <f>LEFT(JV!$C$4&amp;"        ",8)&amp;"        "&amp;2</f>
        <v>                2</v>
      </c>
      <c r="C126" s="18" t="str">
        <f>LEFT((JV!$C$5&amp;" "),4)</f>
        <v> </v>
      </c>
      <c r="D126" s="18" t="str">
        <f>LEFT((JV!J135&amp;"        "),8)</f>
        <v>        </v>
      </c>
      <c r="E126" s="18" t="str">
        <f>RIGHT("000000000000"&amp;((JV!G135+JV!H135)*100),12)</f>
        <v>000000000000</v>
      </c>
      <c r="F126" s="18" t="str">
        <f>LEFT(JV!I135&amp;"                                   ",35)</f>
        <v>                                   </v>
      </c>
      <c r="G126" s="18" t="str">
        <f>IF(AND(JV!$C$5&lt;&gt;"CR05",JV!$C$5&lt;&gt;"BD01",JV!$C$5&lt;&gt;"E10",JV!$C$5&lt;&gt;"IVE"),(IF(JV!G135&gt;0,"D",IF(JV!H135&gt;0,"C"," "))&amp;LEFT(JV!$F$5&amp;"  ",2)&amp;JV!$F$6&amp;"      "),IF(AND(OR(JV!$C$5="CR05"),JV!G135&gt;0),"-",IF(AND(OR(JV!$C$5="CR05"),JV!H135&gt;0),"+",IF(AND(OR(JV!$C$5&lt;&gt;"E10",JV!$C$5&lt;&gt;"IVE"),JV!G135&gt;0),"+",IF(AND(OR(JV!$C$5&lt;&gt;"E10",JV!$C$5&lt;&gt;"IVE"),JV!H135&gt;0),"-",IF(AND(OR(JV!$C$5="BD01"),OR(JV!G135&gt;0,JV!H135&gt;0)),"+"," ")))))&amp;LEFT(JV!$F$5&amp;"  ",2)&amp;JV!$F$6&amp;"      ")</f>
        <v> 24C      </v>
      </c>
      <c r="H126" s="18" t="str">
        <f>LEFT(JV!A135&amp;"      ",6)</f>
        <v>      </v>
      </c>
      <c r="I126" s="18" t="str">
        <f>LEFT(JV!B135&amp;"      ",6)</f>
        <v>      </v>
      </c>
      <c r="J126" s="18" t="str">
        <f>LEFT(JV!C135&amp;"      ",6)</f>
        <v>      </v>
      </c>
      <c r="K126" s="18" t="str">
        <f>LEFT(JV!D135&amp;"      ",6)</f>
        <v>      </v>
      </c>
      <c r="L126" s="18" t="str">
        <f>LEFT(JV!E135&amp;"      ",6)</f>
        <v>      </v>
      </c>
      <c r="M126" s="18" t="str">
        <f>LEFT(JV!F135&amp;"      ",6)</f>
        <v>      </v>
      </c>
      <c r="N126" s="16" t="str">
        <f>LEFT(JV!M135&amp;"        ",8)&amp;LEFT(JV!N135&amp;"    ",4)&amp;LEFT(JV!O135&amp;"    ",4)&amp;LEFT(JV!P135&amp;" ",1)&amp;LEFT(JV!Q135&amp;"        ",8)&amp;LEFT(JV!R135&amp;" ",1)</f>
        <v>                          </v>
      </c>
    </row>
    <row r="127" spans="1:14" ht="12.75">
      <c r="A127" s="16" t="s">
        <v>264</v>
      </c>
      <c r="B127" s="18" t="str">
        <f>LEFT(JV!$C$4&amp;"        ",8)&amp;"        "&amp;2</f>
        <v>                2</v>
      </c>
      <c r="C127" s="18" t="str">
        <f>LEFT((JV!$C$5&amp;" "),4)</f>
        <v> </v>
      </c>
      <c r="D127" s="18" t="str">
        <f>LEFT((JV!J136&amp;"        "),8)</f>
        <v>        </v>
      </c>
      <c r="E127" s="18" t="str">
        <f>RIGHT("000000000000"&amp;((JV!G136+JV!H136)*100),12)</f>
        <v>000000000000</v>
      </c>
      <c r="F127" s="18" t="str">
        <f>LEFT(JV!I136&amp;"                                   ",35)</f>
        <v>                                   </v>
      </c>
      <c r="G127" s="18" t="str">
        <f>IF(AND(JV!$C$5&lt;&gt;"CR05",JV!$C$5&lt;&gt;"BD01",JV!$C$5&lt;&gt;"E10",JV!$C$5&lt;&gt;"IVE"),(IF(JV!G136&gt;0,"D",IF(JV!H136&gt;0,"C"," "))&amp;LEFT(JV!$F$5&amp;"  ",2)&amp;JV!$F$6&amp;"      "),IF(AND(OR(JV!$C$5="CR05"),JV!G136&gt;0),"-",IF(AND(OR(JV!$C$5="CR05"),JV!H136&gt;0),"+",IF(AND(OR(JV!$C$5&lt;&gt;"E10",JV!$C$5&lt;&gt;"IVE"),JV!G136&gt;0),"+",IF(AND(OR(JV!$C$5&lt;&gt;"E10",JV!$C$5&lt;&gt;"IVE"),JV!H136&gt;0),"-",IF(AND(OR(JV!$C$5="BD01"),OR(JV!G136&gt;0,JV!H136&gt;0)),"+"," ")))))&amp;LEFT(JV!$F$5&amp;"  ",2)&amp;JV!$F$6&amp;"      ")</f>
        <v> 24C      </v>
      </c>
      <c r="H127" s="18" t="str">
        <f>LEFT(JV!A136&amp;"      ",6)</f>
        <v>      </v>
      </c>
      <c r="I127" s="18" t="str">
        <f>LEFT(JV!B136&amp;"      ",6)</f>
        <v>      </v>
      </c>
      <c r="J127" s="18" t="str">
        <f>LEFT(JV!C136&amp;"      ",6)</f>
        <v>      </v>
      </c>
      <c r="K127" s="18" t="str">
        <f>LEFT(JV!D136&amp;"      ",6)</f>
        <v>      </v>
      </c>
      <c r="L127" s="18" t="str">
        <f>LEFT(JV!E136&amp;"      ",6)</f>
        <v>      </v>
      </c>
      <c r="M127" s="18" t="str">
        <f>LEFT(JV!F136&amp;"      ",6)</f>
        <v>      </v>
      </c>
      <c r="N127" s="16" t="str">
        <f>LEFT(JV!M136&amp;"        ",8)&amp;LEFT(JV!N136&amp;"    ",4)&amp;LEFT(JV!O136&amp;"    ",4)&amp;LEFT(JV!P136&amp;" ",1)&amp;LEFT(JV!Q136&amp;"        ",8)&amp;LEFT(JV!R136&amp;" ",1)</f>
        <v>                          </v>
      </c>
    </row>
    <row r="128" spans="1:14" ht="12.75">
      <c r="A128" s="16" t="s">
        <v>265</v>
      </c>
      <c r="B128" s="18" t="str">
        <f>LEFT(JV!$C$4&amp;"        ",8)&amp;"        "&amp;2</f>
        <v>                2</v>
      </c>
      <c r="C128" s="18" t="str">
        <f>LEFT((JV!$C$5&amp;" "),4)</f>
        <v> </v>
      </c>
      <c r="D128" s="18" t="str">
        <f>LEFT((JV!J137&amp;"        "),8)</f>
        <v>        </v>
      </c>
      <c r="E128" s="18" t="str">
        <f>RIGHT("000000000000"&amp;((JV!G137+JV!H137)*100),12)</f>
        <v>000000000000</v>
      </c>
      <c r="F128" s="18" t="str">
        <f>LEFT(JV!I137&amp;"                                   ",35)</f>
        <v>                                   </v>
      </c>
      <c r="G128" s="18" t="str">
        <f>IF(AND(JV!$C$5&lt;&gt;"CR05",JV!$C$5&lt;&gt;"BD01",JV!$C$5&lt;&gt;"E10",JV!$C$5&lt;&gt;"IVE"),(IF(JV!G137&gt;0,"D",IF(JV!H137&gt;0,"C"," "))&amp;LEFT(JV!$F$5&amp;"  ",2)&amp;JV!$F$6&amp;"      "),IF(AND(OR(JV!$C$5="CR05"),JV!G137&gt;0),"-",IF(AND(OR(JV!$C$5="CR05"),JV!H137&gt;0),"+",IF(AND(OR(JV!$C$5&lt;&gt;"E10",JV!$C$5&lt;&gt;"IVE"),JV!G137&gt;0),"+",IF(AND(OR(JV!$C$5&lt;&gt;"E10",JV!$C$5&lt;&gt;"IVE"),JV!H137&gt;0),"-",IF(AND(OR(JV!$C$5="BD01"),OR(JV!G137&gt;0,JV!H137&gt;0)),"+"," ")))))&amp;LEFT(JV!$F$5&amp;"  ",2)&amp;JV!$F$6&amp;"      ")</f>
        <v> 24C      </v>
      </c>
      <c r="H128" s="18" t="str">
        <f>LEFT(JV!A137&amp;"      ",6)</f>
        <v>      </v>
      </c>
      <c r="I128" s="18" t="str">
        <f>LEFT(JV!B137&amp;"      ",6)</f>
        <v>      </v>
      </c>
      <c r="J128" s="18" t="str">
        <f>LEFT(JV!C137&amp;"      ",6)</f>
        <v>      </v>
      </c>
      <c r="K128" s="18" t="str">
        <f>LEFT(JV!D137&amp;"      ",6)</f>
        <v>      </v>
      </c>
      <c r="L128" s="18" t="str">
        <f>LEFT(JV!E137&amp;"      ",6)</f>
        <v>      </v>
      </c>
      <c r="M128" s="18" t="str">
        <f>LEFT(JV!F137&amp;"      ",6)</f>
        <v>      </v>
      </c>
      <c r="N128" s="16" t="str">
        <f>LEFT(JV!M137&amp;"        ",8)&amp;LEFT(JV!N137&amp;"    ",4)&amp;LEFT(JV!O137&amp;"    ",4)&amp;LEFT(JV!P137&amp;" ",1)&amp;LEFT(JV!Q137&amp;"        ",8)&amp;LEFT(JV!R137&amp;" ",1)</f>
        <v>                          </v>
      </c>
    </row>
    <row r="129" spans="1:14" ht="12.75">
      <c r="A129" s="16" t="s">
        <v>266</v>
      </c>
      <c r="B129" s="18" t="str">
        <f>LEFT(JV!$C$4&amp;"        ",8)&amp;"        "&amp;2</f>
        <v>                2</v>
      </c>
      <c r="C129" s="18" t="str">
        <f>LEFT((JV!$C$5&amp;" "),4)</f>
        <v> </v>
      </c>
      <c r="D129" s="18" t="str">
        <f>LEFT((JV!J138&amp;"        "),8)</f>
        <v>        </v>
      </c>
      <c r="E129" s="18" t="str">
        <f>RIGHT("000000000000"&amp;((JV!G138+JV!H138)*100),12)</f>
        <v>000000000000</v>
      </c>
      <c r="F129" s="18" t="str">
        <f>LEFT(JV!I138&amp;"                                   ",35)</f>
        <v>                                   </v>
      </c>
      <c r="G129" s="18" t="str">
        <f>IF(AND(JV!$C$5&lt;&gt;"CR05",JV!$C$5&lt;&gt;"BD01",JV!$C$5&lt;&gt;"E10",JV!$C$5&lt;&gt;"IVE"),(IF(JV!G138&gt;0,"D",IF(JV!H138&gt;0,"C"," "))&amp;LEFT(JV!$F$5&amp;"  ",2)&amp;JV!$F$6&amp;"      "),IF(AND(OR(JV!$C$5="CR05"),JV!G138&gt;0),"-",IF(AND(OR(JV!$C$5="CR05"),JV!H138&gt;0),"+",IF(AND(OR(JV!$C$5&lt;&gt;"E10",JV!$C$5&lt;&gt;"IVE"),JV!G138&gt;0),"+",IF(AND(OR(JV!$C$5&lt;&gt;"E10",JV!$C$5&lt;&gt;"IVE"),JV!H138&gt;0),"-",IF(AND(OR(JV!$C$5="BD01"),OR(JV!G138&gt;0,JV!H138&gt;0)),"+"," ")))))&amp;LEFT(JV!$F$5&amp;"  ",2)&amp;JV!$F$6&amp;"      ")</f>
        <v> 24C      </v>
      </c>
      <c r="H129" s="18" t="str">
        <f>LEFT(JV!A138&amp;"      ",6)</f>
        <v>      </v>
      </c>
      <c r="I129" s="18" t="str">
        <f>LEFT(JV!B138&amp;"      ",6)</f>
        <v>      </v>
      </c>
      <c r="J129" s="18" t="str">
        <f>LEFT(JV!C138&amp;"      ",6)</f>
        <v>      </v>
      </c>
      <c r="K129" s="18" t="str">
        <f>LEFT(JV!D138&amp;"      ",6)</f>
        <v>      </v>
      </c>
      <c r="L129" s="18" t="str">
        <f>LEFT(JV!E138&amp;"      ",6)</f>
        <v>      </v>
      </c>
      <c r="M129" s="18" t="str">
        <f>LEFT(JV!F138&amp;"      ",6)</f>
        <v>      </v>
      </c>
      <c r="N129" s="16" t="str">
        <f>LEFT(JV!M138&amp;"        ",8)&amp;LEFT(JV!N138&amp;"    ",4)&amp;LEFT(JV!O138&amp;"    ",4)&amp;LEFT(JV!P138&amp;" ",1)&amp;LEFT(JV!Q138&amp;"        ",8)&amp;LEFT(JV!R138&amp;" ",1)</f>
        <v>                          </v>
      </c>
    </row>
    <row r="130" spans="1:14" ht="12.75">
      <c r="A130" s="16" t="s">
        <v>267</v>
      </c>
      <c r="B130" s="18" t="str">
        <f>LEFT(JV!$C$4&amp;"        ",8)&amp;"        "&amp;2</f>
        <v>                2</v>
      </c>
      <c r="C130" s="18" t="str">
        <f>LEFT((JV!$C$5&amp;" "),4)</f>
        <v> </v>
      </c>
      <c r="D130" s="18" t="str">
        <f>LEFT((JV!J139&amp;"        "),8)</f>
        <v>        </v>
      </c>
      <c r="E130" s="18" t="str">
        <f>RIGHT("000000000000"&amp;((JV!G139+JV!H139)*100),12)</f>
        <v>000000000000</v>
      </c>
      <c r="F130" s="18" t="str">
        <f>LEFT(JV!I139&amp;"                                   ",35)</f>
        <v>                                   </v>
      </c>
      <c r="G130" s="18" t="str">
        <f>IF(AND(JV!$C$5&lt;&gt;"CR05",JV!$C$5&lt;&gt;"BD01",JV!$C$5&lt;&gt;"E10",JV!$C$5&lt;&gt;"IVE"),(IF(JV!G139&gt;0,"D",IF(JV!H139&gt;0,"C"," "))&amp;LEFT(JV!$F$5&amp;"  ",2)&amp;JV!$F$6&amp;"      "),IF(AND(OR(JV!$C$5="CR05"),JV!G139&gt;0),"-",IF(AND(OR(JV!$C$5="CR05"),JV!H139&gt;0),"+",IF(AND(OR(JV!$C$5&lt;&gt;"E10",JV!$C$5&lt;&gt;"IVE"),JV!G139&gt;0),"+",IF(AND(OR(JV!$C$5&lt;&gt;"E10",JV!$C$5&lt;&gt;"IVE"),JV!H139&gt;0),"-",IF(AND(OR(JV!$C$5="BD01"),OR(JV!G139&gt;0,JV!H139&gt;0)),"+"," ")))))&amp;LEFT(JV!$F$5&amp;"  ",2)&amp;JV!$F$6&amp;"      ")</f>
        <v> 24C      </v>
      </c>
      <c r="H130" s="18" t="str">
        <f>LEFT(JV!A139&amp;"      ",6)</f>
        <v>      </v>
      </c>
      <c r="I130" s="18" t="str">
        <f>LEFT(JV!B139&amp;"      ",6)</f>
        <v>      </v>
      </c>
      <c r="J130" s="18" t="str">
        <f>LEFT(JV!C139&amp;"      ",6)</f>
        <v>      </v>
      </c>
      <c r="K130" s="18" t="str">
        <f>LEFT(JV!D139&amp;"      ",6)</f>
        <v>      </v>
      </c>
      <c r="L130" s="18" t="str">
        <f>LEFT(JV!E139&amp;"      ",6)</f>
        <v>      </v>
      </c>
      <c r="M130" s="18" t="str">
        <f>LEFT(JV!F139&amp;"      ",6)</f>
        <v>      </v>
      </c>
      <c r="N130" s="16" t="str">
        <f>LEFT(JV!M139&amp;"        ",8)&amp;LEFT(JV!N139&amp;"    ",4)&amp;LEFT(JV!O139&amp;"    ",4)&amp;LEFT(JV!P139&amp;" ",1)&amp;LEFT(JV!Q139&amp;"        ",8)&amp;LEFT(JV!R139&amp;" ",1)</f>
        <v>                          </v>
      </c>
    </row>
    <row r="131" spans="1:14" ht="12.75">
      <c r="A131" s="16" t="s">
        <v>268</v>
      </c>
      <c r="B131" s="18" t="str">
        <f>LEFT(JV!$C$4&amp;"        ",8)&amp;"        "&amp;2</f>
        <v>                2</v>
      </c>
      <c r="C131" s="18" t="str">
        <f>LEFT((JV!$C$5&amp;" "),4)</f>
        <v> </v>
      </c>
      <c r="D131" s="18" t="str">
        <f>LEFT((JV!J140&amp;"        "),8)</f>
        <v>        </v>
      </c>
      <c r="E131" s="18" t="str">
        <f>RIGHT("000000000000"&amp;((JV!G140+JV!H140)*100),12)</f>
        <v>000000000000</v>
      </c>
      <c r="F131" s="18" t="str">
        <f>LEFT(JV!I140&amp;"                                   ",35)</f>
        <v>                                   </v>
      </c>
      <c r="G131" s="18" t="str">
        <f>IF(AND(JV!$C$5&lt;&gt;"CR05",JV!$C$5&lt;&gt;"BD01",JV!$C$5&lt;&gt;"E10",JV!$C$5&lt;&gt;"IVE"),(IF(JV!G140&gt;0,"D",IF(JV!H140&gt;0,"C"," "))&amp;LEFT(JV!$F$5&amp;"  ",2)&amp;JV!$F$6&amp;"      "),IF(AND(OR(JV!$C$5="CR05"),JV!G140&gt;0),"-",IF(AND(OR(JV!$C$5="CR05"),JV!H140&gt;0),"+",IF(AND(OR(JV!$C$5&lt;&gt;"E10",JV!$C$5&lt;&gt;"IVE"),JV!G140&gt;0),"+",IF(AND(OR(JV!$C$5&lt;&gt;"E10",JV!$C$5&lt;&gt;"IVE"),JV!H140&gt;0),"-",IF(AND(OR(JV!$C$5="BD01"),OR(JV!G140&gt;0,JV!H140&gt;0)),"+"," ")))))&amp;LEFT(JV!$F$5&amp;"  ",2)&amp;JV!$F$6&amp;"      ")</f>
        <v> 24C      </v>
      </c>
      <c r="H131" s="18" t="str">
        <f>LEFT(JV!A140&amp;"      ",6)</f>
        <v>      </v>
      </c>
      <c r="I131" s="18" t="str">
        <f>LEFT(JV!B140&amp;"      ",6)</f>
        <v>      </v>
      </c>
      <c r="J131" s="18" t="str">
        <f>LEFT(JV!C140&amp;"      ",6)</f>
        <v>      </v>
      </c>
      <c r="K131" s="18" t="str">
        <f>LEFT(JV!D140&amp;"      ",6)</f>
        <v>      </v>
      </c>
      <c r="L131" s="18" t="str">
        <f>LEFT(JV!E140&amp;"      ",6)</f>
        <v>      </v>
      </c>
      <c r="M131" s="18" t="str">
        <f>LEFT(JV!F140&amp;"      ",6)</f>
        <v>      </v>
      </c>
      <c r="N131" s="16" t="str">
        <f>LEFT(JV!M140&amp;"        ",8)&amp;LEFT(JV!N140&amp;"    ",4)&amp;LEFT(JV!O140&amp;"    ",4)&amp;LEFT(JV!P140&amp;" ",1)&amp;LEFT(JV!Q140&amp;"        ",8)&amp;LEFT(JV!R140&amp;" ",1)</f>
        <v>                          </v>
      </c>
    </row>
    <row r="132" spans="1:14" ht="12.75">
      <c r="A132" s="16" t="s">
        <v>269</v>
      </c>
      <c r="B132" s="18" t="str">
        <f>LEFT(JV!$C$4&amp;"        ",8)&amp;"        "&amp;2</f>
        <v>                2</v>
      </c>
      <c r="C132" s="18" t="str">
        <f>LEFT((JV!$C$5&amp;" "),4)</f>
        <v> </v>
      </c>
      <c r="D132" s="18" t="str">
        <f>LEFT((JV!J141&amp;"        "),8)</f>
        <v>        </v>
      </c>
      <c r="E132" s="18" t="str">
        <f>RIGHT("000000000000"&amp;((JV!G141+JV!H141)*100),12)</f>
        <v>000000000000</v>
      </c>
      <c r="F132" s="18" t="str">
        <f>LEFT(JV!I141&amp;"                                   ",35)</f>
        <v>                                   </v>
      </c>
      <c r="G132" s="18" t="str">
        <f>IF(AND(JV!$C$5&lt;&gt;"CR05",JV!$C$5&lt;&gt;"BD01",JV!$C$5&lt;&gt;"E10",JV!$C$5&lt;&gt;"IVE"),(IF(JV!G141&gt;0,"D",IF(JV!H141&gt;0,"C"," "))&amp;LEFT(JV!$F$5&amp;"  ",2)&amp;JV!$F$6&amp;"      "),IF(AND(OR(JV!$C$5="CR05"),JV!G141&gt;0),"-",IF(AND(OR(JV!$C$5="CR05"),JV!H141&gt;0),"+",IF(AND(OR(JV!$C$5&lt;&gt;"E10",JV!$C$5&lt;&gt;"IVE"),JV!G141&gt;0),"+",IF(AND(OR(JV!$C$5&lt;&gt;"E10",JV!$C$5&lt;&gt;"IVE"),JV!H141&gt;0),"-",IF(AND(OR(JV!$C$5="BD01"),OR(JV!G141&gt;0,JV!H141&gt;0)),"+"," ")))))&amp;LEFT(JV!$F$5&amp;"  ",2)&amp;JV!$F$6&amp;"      ")</f>
        <v> 24C      </v>
      </c>
      <c r="H132" s="18" t="str">
        <f>LEFT(JV!A141&amp;"      ",6)</f>
        <v>      </v>
      </c>
      <c r="I132" s="18" t="str">
        <f>LEFT(JV!B141&amp;"      ",6)</f>
        <v>      </v>
      </c>
      <c r="J132" s="18" t="str">
        <f>LEFT(JV!C141&amp;"      ",6)</f>
        <v>      </v>
      </c>
      <c r="K132" s="18" t="str">
        <f>LEFT(JV!D141&amp;"      ",6)</f>
        <v>      </v>
      </c>
      <c r="L132" s="18" t="str">
        <f>LEFT(JV!E141&amp;"      ",6)</f>
        <v>      </v>
      </c>
      <c r="M132" s="18" t="str">
        <f>LEFT(JV!F141&amp;"      ",6)</f>
        <v>      </v>
      </c>
      <c r="N132" s="16" t="str">
        <f>LEFT(JV!M141&amp;"        ",8)&amp;LEFT(JV!N141&amp;"    ",4)&amp;LEFT(JV!O141&amp;"    ",4)&amp;LEFT(JV!P141&amp;" ",1)&amp;LEFT(JV!Q141&amp;"        ",8)&amp;LEFT(JV!R141&amp;" ",1)</f>
        <v>                          </v>
      </c>
    </row>
    <row r="133" spans="1:14" ht="12.75">
      <c r="A133" s="16" t="s">
        <v>270</v>
      </c>
      <c r="B133" s="18" t="str">
        <f>LEFT(JV!$C$4&amp;"        ",8)&amp;"        "&amp;2</f>
        <v>                2</v>
      </c>
      <c r="C133" s="18" t="str">
        <f>LEFT((JV!$C$5&amp;" "),4)</f>
        <v> </v>
      </c>
      <c r="D133" s="18" t="str">
        <f>LEFT((JV!J142&amp;"        "),8)</f>
        <v>        </v>
      </c>
      <c r="E133" s="18" t="str">
        <f>RIGHT("000000000000"&amp;((JV!G142+JV!H142)*100),12)</f>
        <v>000000000000</v>
      </c>
      <c r="F133" s="18" t="str">
        <f>LEFT(JV!I142&amp;"                                   ",35)</f>
        <v>                                   </v>
      </c>
      <c r="G133" s="18" t="str">
        <f>IF(AND(JV!$C$5&lt;&gt;"CR05",JV!$C$5&lt;&gt;"BD01",JV!$C$5&lt;&gt;"E10",JV!$C$5&lt;&gt;"IVE"),(IF(JV!G142&gt;0,"D",IF(JV!H142&gt;0,"C"," "))&amp;LEFT(JV!$F$5&amp;"  ",2)&amp;JV!$F$6&amp;"      "),IF(AND(OR(JV!$C$5="CR05"),JV!G142&gt;0),"-",IF(AND(OR(JV!$C$5="CR05"),JV!H142&gt;0),"+",IF(AND(OR(JV!$C$5&lt;&gt;"E10",JV!$C$5&lt;&gt;"IVE"),JV!G142&gt;0),"+",IF(AND(OR(JV!$C$5&lt;&gt;"E10",JV!$C$5&lt;&gt;"IVE"),JV!H142&gt;0),"-",IF(AND(OR(JV!$C$5="BD01"),OR(JV!G142&gt;0,JV!H142&gt;0)),"+"," ")))))&amp;LEFT(JV!$F$5&amp;"  ",2)&amp;JV!$F$6&amp;"      ")</f>
        <v> 24C      </v>
      </c>
      <c r="H133" s="18" t="str">
        <f>LEFT(JV!A142&amp;"      ",6)</f>
        <v>      </v>
      </c>
      <c r="I133" s="18" t="str">
        <f>LEFT(JV!B142&amp;"      ",6)</f>
        <v>      </v>
      </c>
      <c r="J133" s="18" t="str">
        <f>LEFT(JV!C142&amp;"      ",6)</f>
        <v>      </v>
      </c>
      <c r="K133" s="18" t="str">
        <f>LEFT(JV!D142&amp;"      ",6)</f>
        <v>      </v>
      </c>
      <c r="L133" s="18" t="str">
        <f>LEFT(JV!E142&amp;"      ",6)</f>
        <v>      </v>
      </c>
      <c r="M133" s="18" t="str">
        <f>LEFT(JV!F142&amp;"      ",6)</f>
        <v>      </v>
      </c>
      <c r="N133" s="16" t="str">
        <f>LEFT(JV!M142&amp;"        ",8)&amp;LEFT(JV!N142&amp;"    ",4)&amp;LEFT(JV!O142&amp;"    ",4)&amp;LEFT(JV!P142&amp;" ",1)&amp;LEFT(JV!Q142&amp;"        ",8)&amp;LEFT(JV!R142&amp;" ",1)</f>
        <v>                          </v>
      </c>
    </row>
    <row r="134" spans="1:14" ht="12.75">
      <c r="A134" s="16" t="s">
        <v>271</v>
      </c>
      <c r="B134" s="18" t="str">
        <f>LEFT(JV!$C$4&amp;"        ",8)&amp;"        "&amp;2</f>
        <v>                2</v>
      </c>
      <c r="C134" s="18" t="str">
        <f>LEFT((JV!$C$5&amp;" "),4)</f>
        <v> </v>
      </c>
      <c r="D134" s="18" t="str">
        <f>LEFT((JV!J143&amp;"        "),8)</f>
        <v>        </v>
      </c>
      <c r="E134" s="18" t="str">
        <f>RIGHT("000000000000"&amp;((JV!G143+JV!H143)*100),12)</f>
        <v>000000000000</v>
      </c>
      <c r="F134" s="18" t="str">
        <f>LEFT(JV!I143&amp;"                                   ",35)</f>
        <v>                                   </v>
      </c>
      <c r="G134" s="18" t="str">
        <f>IF(AND(JV!$C$5&lt;&gt;"CR05",JV!$C$5&lt;&gt;"BD01",JV!$C$5&lt;&gt;"E10",JV!$C$5&lt;&gt;"IVE"),(IF(JV!G143&gt;0,"D",IF(JV!H143&gt;0,"C"," "))&amp;LEFT(JV!$F$5&amp;"  ",2)&amp;JV!$F$6&amp;"      "),IF(AND(OR(JV!$C$5="CR05"),JV!G143&gt;0),"-",IF(AND(OR(JV!$C$5="CR05"),JV!H143&gt;0),"+",IF(AND(OR(JV!$C$5&lt;&gt;"E10",JV!$C$5&lt;&gt;"IVE"),JV!G143&gt;0),"+",IF(AND(OR(JV!$C$5&lt;&gt;"E10",JV!$C$5&lt;&gt;"IVE"),JV!H143&gt;0),"-",IF(AND(OR(JV!$C$5="BD01"),OR(JV!G143&gt;0,JV!H143&gt;0)),"+"," ")))))&amp;LEFT(JV!$F$5&amp;"  ",2)&amp;JV!$F$6&amp;"      ")</f>
        <v> 24C      </v>
      </c>
      <c r="H134" s="18" t="str">
        <f>LEFT(JV!A143&amp;"      ",6)</f>
        <v>      </v>
      </c>
      <c r="I134" s="18" t="str">
        <f>LEFT(JV!B143&amp;"      ",6)</f>
        <v>      </v>
      </c>
      <c r="J134" s="18" t="str">
        <f>LEFT(JV!C143&amp;"      ",6)</f>
        <v>      </v>
      </c>
      <c r="K134" s="18" t="str">
        <f>LEFT(JV!D143&amp;"      ",6)</f>
        <v>      </v>
      </c>
      <c r="L134" s="18" t="str">
        <f>LEFT(JV!E143&amp;"      ",6)</f>
        <v>      </v>
      </c>
      <c r="M134" s="18" t="str">
        <f>LEFT(JV!F143&amp;"      ",6)</f>
        <v>      </v>
      </c>
      <c r="N134" s="16" t="str">
        <f>LEFT(JV!M143&amp;"        ",8)&amp;LEFT(JV!N143&amp;"    ",4)&amp;LEFT(JV!O143&amp;"    ",4)&amp;LEFT(JV!P143&amp;" ",1)&amp;LEFT(JV!Q143&amp;"        ",8)&amp;LEFT(JV!R143&amp;" ",1)</f>
        <v>                          </v>
      </c>
    </row>
    <row r="135" spans="1:14" ht="12.75">
      <c r="A135" s="16" t="s">
        <v>272</v>
      </c>
      <c r="B135" s="18" t="str">
        <f>LEFT(JV!$C$4&amp;"        ",8)&amp;"        "&amp;2</f>
        <v>                2</v>
      </c>
      <c r="C135" s="18" t="str">
        <f>LEFT((JV!$C$5&amp;" "),4)</f>
        <v> </v>
      </c>
      <c r="D135" s="18" t="str">
        <f>LEFT((JV!J144&amp;"        "),8)</f>
        <v>        </v>
      </c>
      <c r="E135" s="18" t="str">
        <f>RIGHT("000000000000"&amp;((JV!G144+JV!H144)*100),12)</f>
        <v>000000000000</v>
      </c>
      <c r="F135" s="18" t="str">
        <f>LEFT(JV!I144&amp;"                                   ",35)</f>
        <v>                                   </v>
      </c>
      <c r="G135" s="18" t="str">
        <f>IF(AND(JV!$C$5&lt;&gt;"CR05",JV!$C$5&lt;&gt;"BD01",JV!$C$5&lt;&gt;"E10",JV!$C$5&lt;&gt;"IVE"),(IF(JV!G144&gt;0,"D",IF(JV!H144&gt;0,"C"," "))&amp;LEFT(JV!$F$5&amp;"  ",2)&amp;JV!$F$6&amp;"      "),IF(AND(OR(JV!$C$5="CR05"),JV!G144&gt;0),"-",IF(AND(OR(JV!$C$5="CR05"),JV!H144&gt;0),"+",IF(AND(OR(JV!$C$5&lt;&gt;"E10",JV!$C$5&lt;&gt;"IVE"),JV!G144&gt;0),"+",IF(AND(OR(JV!$C$5&lt;&gt;"E10",JV!$C$5&lt;&gt;"IVE"),JV!H144&gt;0),"-",IF(AND(OR(JV!$C$5="BD01"),OR(JV!G144&gt;0,JV!H144&gt;0)),"+"," ")))))&amp;LEFT(JV!$F$5&amp;"  ",2)&amp;JV!$F$6&amp;"      ")</f>
        <v> 24C      </v>
      </c>
      <c r="H135" s="18" t="str">
        <f>LEFT(JV!A144&amp;"      ",6)</f>
        <v>      </v>
      </c>
      <c r="I135" s="18" t="str">
        <f>LEFT(JV!B144&amp;"      ",6)</f>
        <v>      </v>
      </c>
      <c r="J135" s="18" t="str">
        <f>LEFT(JV!C144&amp;"      ",6)</f>
        <v>      </v>
      </c>
      <c r="K135" s="18" t="str">
        <f>LEFT(JV!D144&amp;"      ",6)</f>
        <v>      </v>
      </c>
      <c r="L135" s="18" t="str">
        <f>LEFT(JV!E144&amp;"      ",6)</f>
        <v>      </v>
      </c>
      <c r="M135" s="18" t="str">
        <f>LEFT(JV!F144&amp;"      ",6)</f>
        <v>      </v>
      </c>
      <c r="N135" s="16" t="str">
        <f>LEFT(JV!M144&amp;"        ",8)&amp;LEFT(JV!N144&amp;"    ",4)&amp;LEFT(JV!O144&amp;"    ",4)&amp;LEFT(JV!P144&amp;" ",1)&amp;LEFT(JV!Q144&amp;"        ",8)&amp;LEFT(JV!R144&amp;" ",1)</f>
        <v>                          </v>
      </c>
    </row>
    <row r="136" spans="1:14" ht="12.75">
      <c r="A136" s="16" t="s">
        <v>273</v>
      </c>
      <c r="B136" s="18" t="str">
        <f>LEFT(JV!$C$4&amp;"        ",8)&amp;"        "&amp;2</f>
        <v>                2</v>
      </c>
      <c r="C136" s="18" t="str">
        <f>LEFT((JV!$C$5&amp;" "),4)</f>
        <v> </v>
      </c>
      <c r="D136" s="18" t="str">
        <f>LEFT((JV!J145&amp;"        "),8)</f>
        <v>        </v>
      </c>
      <c r="E136" s="18" t="str">
        <f>RIGHT("000000000000"&amp;((JV!G145+JV!H145)*100),12)</f>
        <v>000000000000</v>
      </c>
      <c r="F136" s="18" t="str">
        <f>LEFT(JV!I145&amp;"                                   ",35)</f>
        <v>                                   </v>
      </c>
      <c r="G136" s="18" t="str">
        <f>IF(AND(JV!$C$5&lt;&gt;"CR05",JV!$C$5&lt;&gt;"BD01",JV!$C$5&lt;&gt;"E10",JV!$C$5&lt;&gt;"IVE"),(IF(JV!G145&gt;0,"D",IF(JV!H145&gt;0,"C"," "))&amp;LEFT(JV!$F$5&amp;"  ",2)&amp;JV!$F$6&amp;"      "),IF(AND(OR(JV!$C$5="CR05"),JV!G145&gt;0),"-",IF(AND(OR(JV!$C$5="CR05"),JV!H145&gt;0),"+",IF(AND(OR(JV!$C$5&lt;&gt;"E10",JV!$C$5&lt;&gt;"IVE"),JV!G145&gt;0),"+",IF(AND(OR(JV!$C$5&lt;&gt;"E10",JV!$C$5&lt;&gt;"IVE"),JV!H145&gt;0),"-",IF(AND(OR(JV!$C$5="BD01"),OR(JV!G145&gt;0,JV!H145&gt;0)),"+"," ")))))&amp;LEFT(JV!$F$5&amp;"  ",2)&amp;JV!$F$6&amp;"      ")</f>
        <v> 24C      </v>
      </c>
      <c r="H136" s="18" t="str">
        <f>LEFT(JV!A145&amp;"      ",6)</f>
        <v>      </v>
      </c>
      <c r="I136" s="18" t="str">
        <f>LEFT(JV!B145&amp;"      ",6)</f>
        <v>      </v>
      </c>
      <c r="J136" s="18" t="str">
        <f>LEFT(JV!C145&amp;"      ",6)</f>
        <v>      </v>
      </c>
      <c r="K136" s="18" t="str">
        <f>LEFT(JV!D145&amp;"      ",6)</f>
        <v>      </v>
      </c>
      <c r="L136" s="18" t="str">
        <f>LEFT(JV!E145&amp;"      ",6)</f>
        <v>      </v>
      </c>
      <c r="M136" s="18" t="str">
        <f>LEFT(JV!F145&amp;"      ",6)</f>
        <v>      </v>
      </c>
      <c r="N136" s="16" t="str">
        <f>LEFT(JV!M145&amp;"        ",8)&amp;LEFT(JV!N145&amp;"    ",4)&amp;LEFT(JV!O145&amp;"    ",4)&amp;LEFT(JV!P145&amp;" ",1)&amp;LEFT(JV!Q145&amp;"        ",8)&amp;LEFT(JV!R145&amp;" ",1)</f>
        <v>                          </v>
      </c>
    </row>
    <row r="137" spans="1:14" ht="12.75">
      <c r="A137" s="16" t="s">
        <v>274</v>
      </c>
      <c r="B137" s="18" t="str">
        <f>LEFT(JV!$C$4&amp;"        ",8)&amp;"        "&amp;2</f>
        <v>                2</v>
      </c>
      <c r="C137" s="18" t="str">
        <f>LEFT((JV!$C$5&amp;" "),4)</f>
        <v> </v>
      </c>
      <c r="D137" s="18" t="str">
        <f>LEFT((JV!J146&amp;"        "),8)</f>
        <v>        </v>
      </c>
      <c r="E137" s="18" t="str">
        <f>RIGHT("000000000000"&amp;((JV!G146+JV!H146)*100),12)</f>
        <v>000000000000</v>
      </c>
      <c r="F137" s="18" t="str">
        <f>LEFT(JV!I146&amp;"                                   ",35)</f>
        <v>                                   </v>
      </c>
      <c r="G137" s="18" t="str">
        <f>IF(AND(JV!$C$5&lt;&gt;"CR05",JV!$C$5&lt;&gt;"BD01",JV!$C$5&lt;&gt;"E10",JV!$C$5&lt;&gt;"IVE"),(IF(JV!G146&gt;0,"D",IF(JV!H146&gt;0,"C"," "))&amp;LEFT(JV!$F$5&amp;"  ",2)&amp;JV!$F$6&amp;"      "),IF(AND(OR(JV!$C$5="CR05"),JV!G146&gt;0),"-",IF(AND(OR(JV!$C$5="CR05"),JV!H146&gt;0),"+",IF(AND(OR(JV!$C$5&lt;&gt;"E10",JV!$C$5&lt;&gt;"IVE"),JV!G146&gt;0),"+",IF(AND(OR(JV!$C$5&lt;&gt;"E10",JV!$C$5&lt;&gt;"IVE"),JV!H146&gt;0),"-",IF(AND(OR(JV!$C$5="BD01"),OR(JV!G146&gt;0,JV!H146&gt;0)),"+"," ")))))&amp;LEFT(JV!$F$5&amp;"  ",2)&amp;JV!$F$6&amp;"      ")</f>
        <v> 24C      </v>
      </c>
      <c r="H137" s="18" t="str">
        <f>LEFT(JV!A146&amp;"      ",6)</f>
        <v>      </v>
      </c>
      <c r="I137" s="18" t="str">
        <f>LEFT(JV!B146&amp;"      ",6)</f>
        <v>      </v>
      </c>
      <c r="J137" s="18" t="str">
        <f>LEFT(JV!C146&amp;"      ",6)</f>
        <v>      </v>
      </c>
      <c r="K137" s="18" t="str">
        <f>LEFT(JV!D146&amp;"      ",6)</f>
        <v>      </v>
      </c>
      <c r="L137" s="18" t="str">
        <f>LEFT(JV!E146&amp;"      ",6)</f>
        <v>      </v>
      </c>
      <c r="M137" s="18" t="str">
        <f>LEFT(JV!F146&amp;"      ",6)</f>
        <v>      </v>
      </c>
      <c r="N137" s="16" t="str">
        <f>LEFT(JV!M146&amp;"        ",8)&amp;LEFT(JV!N146&amp;"    ",4)&amp;LEFT(JV!O146&amp;"    ",4)&amp;LEFT(JV!P146&amp;" ",1)&amp;LEFT(JV!Q146&amp;"        ",8)&amp;LEFT(JV!R146&amp;" ",1)</f>
        <v>                          </v>
      </c>
    </row>
    <row r="138" spans="1:14" ht="12.75">
      <c r="A138" s="16" t="s">
        <v>275</v>
      </c>
      <c r="B138" s="18" t="str">
        <f>LEFT(JV!$C$4&amp;"        ",8)&amp;"        "&amp;2</f>
        <v>                2</v>
      </c>
      <c r="C138" s="18" t="str">
        <f>LEFT((JV!$C$5&amp;" "),4)</f>
        <v> </v>
      </c>
      <c r="D138" s="18" t="str">
        <f>LEFT((JV!J147&amp;"        "),8)</f>
        <v>        </v>
      </c>
      <c r="E138" s="18" t="str">
        <f>RIGHT("000000000000"&amp;((JV!G147+JV!H147)*100),12)</f>
        <v>000000000000</v>
      </c>
      <c r="F138" s="18" t="str">
        <f>LEFT(JV!I147&amp;"                                   ",35)</f>
        <v>                                   </v>
      </c>
      <c r="G138" s="18" t="str">
        <f>IF(AND(JV!$C$5&lt;&gt;"CR05",JV!$C$5&lt;&gt;"BD01",JV!$C$5&lt;&gt;"E10",JV!$C$5&lt;&gt;"IVE"),(IF(JV!G147&gt;0,"D",IF(JV!H147&gt;0,"C"," "))&amp;LEFT(JV!$F$5&amp;"  ",2)&amp;JV!$F$6&amp;"      "),IF(AND(OR(JV!$C$5="CR05"),JV!G147&gt;0),"-",IF(AND(OR(JV!$C$5="CR05"),JV!H147&gt;0),"+",IF(AND(OR(JV!$C$5&lt;&gt;"E10",JV!$C$5&lt;&gt;"IVE"),JV!G147&gt;0),"+",IF(AND(OR(JV!$C$5&lt;&gt;"E10",JV!$C$5&lt;&gt;"IVE"),JV!H147&gt;0),"-",IF(AND(OR(JV!$C$5="BD01"),OR(JV!G147&gt;0,JV!H147&gt;0)),"+"," ")))))&amp;LEFT(JV!$F$5&amp;"  ",2)&amp;JV!$F$6&amp;"      ")</f>
        <v> 24C      </v>
      </c>
      <c r="H138" s="18" t="str">
        <f>LEFT(JV!A147&amp;"      ",6)</f>
        <v>      </v>
      </c>
      <c r="I138" s="18" t="str">
        <f>LEFT(JV!B147&amp;"      ",6)</f>
        <v>      </v>
      </c>
      <c r="J138" s="18" t="str">
        <f>LEFT(JV!C147&amp;"      ",6)</f>
        <v>      </v>
      </c>
      <c r="K138" s="18" t="str">
        <f>LEFT(JV!D147&amp;"      ",6)</f>
        <v>      </v>
      </c>
      <c r="L138" s="18" t="str">
        <f>LEFT(JV!E147&amp;"      ",6)</f>
        <v>      </v>
      </c>
      <c r="M138" s="18" t="str">
        <f>LEFT(JV!F147&amp;"      ",6)</f>
        <v>      </v>
      </c>
      <c r="N138" s="16" t="str">
        <f>LEFT(JV!M147&amp;"        ",8)&amp;LEFT(JV!N147&amp;"    ",4)&amp;LEFT(JV!O147&amp;"    ",4)&amp;LEFT(JV!P147&amp;" ",1)&amp;LEFT(JV!Q147&amp;"        ",8)&amp;LEFT(JV!R147&amp;" ",1)</f>
        <v>                          </v>
      </c>
    </row>
    <row r="139" spans="1:14" ht="12.75">
      <c r="A139" s="16" t="s">
        <v>276</v>
      </c>
      <c r="B139" s="18" t="str">
        <f>LEFT(JV!$C$4&amp;"        ",8)&amp;"        "&amp;2</f>
        <v>                2</v>
      </c>
      <c r="C139" s="18" t="str">
        <f>LEFT((JV!$C$5&amp;" "),4)</f>
        <v> </v>
      </c>
      <c r="D139" s="18" t="str">
        <f>LEFT((JV!J148&amp;"        "),8)</f>
        <v>        </v>
      </c>
      <c r="E139" s="18" t="str">
        <f>RIGHT("000000000000"&amp;((JV!G148+JV!H148)*100),12)</f>
        <v>000000000000</v>
      </c>
      <c r="F139" s="18" t="str">
        <f>LEFT(JV!I148&amp;"                                   ",35)</f>
        <v>                                   </v>
      </c>
      <c r="G139" s="18" t="str">
        <f>IF(AND(JV!$C$5&lt;&gt;"CR05",JV!$C$5&lt;&gt;"BD01",JV!$C$5&lt;&gt;"E10",JV!$C$5&lt;&gt;"IVE"),(IF(JV!G148&gt;0,"D",IF(JV!H148&gt;0,"C"," "))&amp;LEFT(JV!$F$5&amp;"  ",2)&amp;JV!$F$6&amp;"      "),IF(AND(OR(JV!$C$5="CR05"),JV!G148&gt;0),"-",IF(AND(OR(JV!$C$5="CR05"),JV!H148&gt;0),"+",IF(AND(OR(JV!$C$5&lt;&gt;"E10",JV!$C$5&lt;&gt;"IVE"),JV!G148&gt;0),"+",IF(AND(OR(JV!$C$5&lt;&gt;"E10",JV!$C$5&lt;&gt;"IVE"),JV!H148&gt;0),"-",IF(AND(OR(JV!$C$5="BD01"),OR(JV!G148&gt;0,JV!H148&gt;0)),"+"," ")))))&amp;LEFT(JV!$F$5&amp;"  ",2)&amp;JV!$F$6&amp;"      ")</f>
        <v> 24C      </v>
      </c>
      <c r="H139" s="18" t="str">
        <f>LEFT(JV!A148&amp;"      ",6)</f>
        <v>      </v>
      </c>
      <c r="I139" s="18" t="str">
        <f>LEFT(JV!B148&amp;"      ",6)</f>
        <v>      </v>
      </c>
      <c r="J139" s="18" t="str">
        <f>LEFT(JV!C148&amp;"      ",6)</f>
        <v>      </v>
      </c>
      <c r="K139" s="18" t="str">
        <f>LEFT(JV!D148&amp;"      ",6)</f>
        <v>      </v>
      </c>
      <c r="L139" s="18" t="str">
        <f>LEFT(JV!E148&amp;"      ",6)</f>
        <v>      </v>
      </c>
      <c r="M139" s="18" t="str">
        <f>LEFT(JV!F148&amp;"      ",6)</f>
        <v>      </v>
      </c>
      <c r="N139" s="16" t="str">
        <f>LEFT(JV!M148&amp;"        ",8)&amp;LEFT(JV!N148&amp;"    ",4)&amp;LEFT(JV!O148&amp;"    ",4)&amp;LEFT(JV!P148&amp;" ",1)&amp;LEFT(JV!Q148&amp;"        ",8)&amp;LEFT(JV!R148&amp;" ",1)</f>
        <v>                          </v>
      </c>
    </row>
    <row r="140" spans="1:14" ht="12.75">
      <c r="A140" s="16" t="s">
        <v>277</v>
      </c>
      <c r="B140" s="18" t="str">
        <f>LEFT(JV!$C$4&amp;"        ",8)&amp;"        "&amp;2</f>
        <v>                2</v>
      </c>
      <c r="C140" s="18" t="str">
        <f>LEFT((JV!$C$5&amp;" "),4)</f>
        <v> </v>
      </c>
      <c r="D140" s="18" t="str">
        <f>LEFT((JV!J149&amp;"        "),8)</f>
        <v>        </v>
      </c>
      <c r="E140" s="18" t="str">
        <f>RIGHT("000000000000"&amp;((JV!G149+JV!H149)*100),12)</f>
        <v>000000000000</v>
      </c>
      <c r="F140" s="18" t="str">
        <f>LEFT(JV!I149&amp;"                                   ",35)</f>
        <v>                                   </v>
      </c>
      <c r="G140" s="18" t="str">
        <f>IF(AND(JV!$C$5&lt;&gt;"CR05",JV!$C$5&lt;&gt;"BD01",JV!$C$5&lt;&gt;"E10",JV!$C$5&lt;&gt;"IVE"),(IF(JV!G149&gt;0,"D",IF(JV!H149&gt;0,"C"," "))&amp;LEFT(JV!$F$5&amp;"  ",2)&amp;JV!$F$6&amp;"      "),IF(AND(OR(JV!$C$5="CR05"),JV!G149&gt;0),"-",IF(AND(OR(JV!$C$5="CR05"),JV!H149&gt;0),"+",IF(AND(OR(JV!$C$5&lt;&gt;"E10",JV!$C$5&lt;&gt;"IVE"),JV!G149&gt;0),"+",IF(AND(OR(JV!$C$5&lt;&gt;"E10",JV!$C$5&lt;&gt;"IVE"),JV!H149&gt;0),"-",IF(AND(OR(JV!$C$5="BD01"),OR(JV!G149&gt;0,JV!H149&gt;0)),"+"," ")))))&amp;LEFT(JV!$F$5&amp;"  ",2)&amp;JV!$F$6&amp;"      ")</f>
        <v> 24C      </v>
      </c>
      <c r="H140" s="18" t="str">
        <f>LEFT(JV!A149&amp;"      ",6)</f>
        <v>      </v>
      </c>
      <c r="I140" s="18" t="str">
        <f>LEFT(JV!B149&amp;"      ",6)</f>
        <v>      </v>
      </c>
      <c r="J140" s="18" t="str">
        <f>LEFT(JV!C149&amp;"      ",6)</f>
        <v>      </v>
      </c>
      <c r="K140" s="18" t="str">
        <f>LEFT(JV!D149&amp;"      ",6)</f>
        <v>      </v>
      </c>
      <c r="L140" s="18" t="str">
        <f>LEFT(JV!E149&amp;"      ",6)</f>
        <v>      </v>
      </c>
      <c r="M140" s="18" t="str">
        <f>LEFT(JV!F149&amp;"      ",6)</f>
        <v>      </v>
      </c>
      <c r="N140" s="16" t="str">
        <f>LEFT(JV!M149&amp;"        ",8)&amp;LEFT(JV!N149&amp;"    ",4)&amp;LEFT(JV!O149&amp;"    ",4)&amp;LEFT(JV!P149&amp;" ",1)&amp;LEFT(JV!Q149&amp;"        ",8)&amp;LEFT(JV!R149&amp;" ",1)</f>
        <v>                          </v>
      </c>
    </row>
    <row r="141" spans="1:14" ht="12.75">
      <c r="A141" s="16" t="s">
        <v>278</v>
      </c>
      <c r="B141" s="18" t="str">
        <f>LEFT(JV!$C$4&amp;"        ",8)&amp;"        "&amp;2</f>
        <v>                2</v>
      </c>
      <c r="C141" s="18" t="str">
        <f>LEFT((JV!$C$5&amp;" "),4)</f>
        <v> </v>
      </c>
      <c r="D141" s="18" t="str">
        <f>LEFT((JV!J150&amp;"        "),8)</f>
        <v>        </v>
      </c>
      <c r="E141" s="18" t="str">
        <f>RIGHT("000000000000"&amp;((JV!G150+JV!H150)*100),12)</f>
        <v>000000000000</v>
      </c>
      <c r="F141" s="18" t="str">
        <f>LEFT(JV!I150&amp;"                                   ",35)</f>
        <v>                                   </v>
      </c>
      <c r="G141" s="18" t="str">
        <f>IF(AND(JV!$C$5&lt;&gt;"CR05",JV!$C$5&lt;&gt;"BD01",JV!$C$5&lt;&gt;"E10",JV!$C$5&lt;&gt;"IVE"),(IF(JV!G150&gt;0,"D",IF(JV!H150&gt;0,"C"," "))&amp;LEFT(JV!$F$5&amp;"  ",2)&amp;JV!$F$6&amp;"      "),IF(AND(OR(JV!$C$5="CR05"),JV!G150&gt;0),"-",IF(AND(OR(JV!$C$5="CR05"),JV!H150&gt;0),"+",IF(AND(OR(JV!$C$5&lt;&gt;"E10",JV!$C$5&lt;&gt;"IVE"),JV!G150&gt;0),"+",IF(AND(OR(JV!$C$5&lt;&gt;"E10",JV!$C$5&lt;&gt;"IVE"),JV!H150&gt;0),"-",IF(AND(OR(JV!$C$5="BD01"),OR(JV!G150&gt;0,JV!H150&gt;0)),"+"," ")))))&amp;LEFT(JV!$F$5&amp;"  ",2)&amp;JV!$F$6&amp;"      ")</f>
        <v> 24C      </v>
      </c>
      <c r="H141" s="18" t="str">
        <f>LEFT(JV!A150&amp;"      ",6)</f>
        <v>      </v>
      </c>
      <c r="I141" s="18" t="str">
        <f>LEFT(JV!B150&amp;"      ",6)</f>
        <v>      </v>
      </c>
      <c r="J141" s="18" t="str">
        <f>LEFT(JV!C150&amp;"      ",6)</f>
        <v>      </v>
      </c>
      <c r="K141" s="18" t="str">
        <f>LEFT(JV!D150&amp;"      ",6)</f>
        <v>      </v>
      </c>
      <c r="L141" s="18" t="str">
        <f>LEFT(JV!E150&amp;"      ",6)</f>
        <v>      </v>
      </c>
      <c r="M141" s="18" t="str">
        <f>LEFT(JV!F150&amp;"      ",6)</f>
        <v>      </v>
      </c>
      <c r="N141" s="16" t="str">
        <f>LEFT(JV!M150&amp;"        ",8)&amp;LEFT(JV!N150&amp;"    ",4)&amp;LEFT(JV!O150&amp;"    ",4)&amp;LEFT(JV!P150&amp;" ",1)&amp;LEFT(JV!Q150&amp;"        ",8)&amp;LEFT(JV!R150&amp;" ",1)</f>
        <v>                          </v>
      </c>
    </row>
    <row r="142" spans="1:14" ht="12.75">
      <c r="A142" s="16" t="s">
        <v>153</v>
      </c>
      <c r="B142" s="18" t="str">
        <f>LEFT(JV!$C$4&amp;"        ",8)&amp;"        "&amp;2</f>
        <v>                2</v>
      </c>
      <c r="C142" s="18" t="str">
        <f>LEFT((JV!$C$5&amp;" "),4)</f>
        <v> </v>
      </c>
      <c r="D142" s="18" t="str">
        <f>LEFT((JV!J151&amp;"        "),8)</f>
        <v>        </v>
      </c>
      <c r="E142" s="18" t="str">
        <f>RIGHT("000000000000"&amp;((JV!G151+JV!H151)*100),12)</f>
        <v>000000000000</v>
      </c>
      <c r="F142" s="18" t="str">
        <f>LEFT(JV!I151&amp;"                                   ",35)</f>
        <v>                                   </v>
      </c>
      <c r="G142" s="18" t="str">
        <f>IF(AND(JV!$C$5&lt;&gt;"CR05",JV!$C$5&lt;&gt;"BD01",JV!$C$5&lt;&gt;"E10",JV!$C$5&lt;&gt;"IVE"),(IF(JV!G151&gt;0,"D",IF(JV!H151&gt;0,"C"," "))&amp;LEFT(JV!$F$5&amp;"  ",2)&amp;JV!$F$6&amp;"      "),IF(AND(OR(JV!$C$5="CR05"),JV!G151&gt;0),"-",IF(AND(OR(JV!$C$5="CR05"),JV!H151&gt;0),"+",IF(AND(OR(JV!$C$5&lt;&gt;"E10",JV!$C$5&lt;&gt;"IVE"),JV!G151&gt;0),"+",IF(AND(OR(JV!$C$5&lt;&gt;"E10",JV!$C$5&lt;&gt;"IVE"),JV!H151&gt;0),"-",IF(AND(OR(JV!$C$5="BD01"),OR(JV!G151&gt;0,JV!H151&gt;0)),"+"," ")))))&amp;LEFT(JV!$F$5&amp;"  ",2)&amp;JV!$F$6&amp;"      ")</f>
        <v> 24C      </v>
      </c>
      <c r="H142" s="18" t="str">
        <f>LEFT(JV!A151&amp;"      ",6)</f>
        <v>      </v>
      </c>
      <c r="I142" s="18" t="str">
        <f>LEFT(JV!B151&amp;"      ",6)</f>
        <v>      </v>
      </c>
      <c r="J142" s="18" t="str">
        <f>LEFT(JV!C151&amp;"      ",6)</f>
        <v>      </v>
      </c>
      <c r="K142" s="18" t="str">
        <f>LEFT(JV!D151&amp;"      ",6)</f>
        <v>      </v>
      </c>
      <c r="L142" s="18" t="str">
        <f>LEFT(JV!E151&amp;"      ",6)</f>
        <v>      </v>
      </c>
      <c r="M142" s="18" t="str">
        <f>LEFT(JV!F151&amp;"      ",6)</f>
        <v>      </v>
      </c>
      <c r="N142" s="16" t="str">
        <f>LEFT(JV!M151&amp;"        ",8)&amp;LEFT(JV!N151&amp;"    ",4)&amp;LEFT(JV!O151&amp;"    ",4)&amp;LEFT(JV!P151&amp;" ",1)&amp;LEFT(JV!Q151&amp;"        ",8)&amp;LEFT(JV!R151&amp;" ",1)</f>
        <v>                          </v>
      </c>
    </row>
    <row r="143" spans="1:14" ht="12.75">
      <c r="A143" s="16" t="s">
        <v>154</v>
      </c>
      <c r="B143" s="18" t="str">
        <f>LEFT(JV!$C$4&amp;"        ",8)&amp;"        "&amp;2</f>
        <v>                2</v>
      </c>
      <c r="C143" s="18" t="str">
        <f>LEFT((JV!$C$5&amp;" "),4)</f>
        <v> </v>
      </c>
      <c r="D143" s="18" t="str">
        <f>LEFT((JV!J152&amp;"        "),8)</f>
        <v>        </v>
      </c>
      <c r="E143" s="18" t="str">
        <f>RIGHT("000000000000"&amp;((JV!G152+JV!H152)*100),12)</f>
        <v>000000000000</v>
      </c>
      <c r="F143" s="18" t="str">
        <f>LEFT(JV!I152&amp;"                                   ",35)</f>
        <v>                                   </v>
      </c>
      <c r="G143" s="18" t="str">
        <f>IF(AND(JV!$C$5&lt;&gt;"CR05",JV!$C$5&lt;&gt;"BD01",JV!$C$5&lt;&gt;"E10",JV!$C$5&lt;&gt;"IVE"),(IF(JV!G152&gt;0,"D",IF(JV!H152&gt;0,"C"," "))&amp;LEFT(JV!$F$5&amp;"  ",2)&amp;JV!$F$6&amp;"      "),IF(AND(OR(JV!$C$5="CR05"),JV!G152&gt;0),"-",IF(AND(OR(JV!$C$5="CR05"),JV!H152&gt;0),"+",IF(AND(OR(JV!$C$5&lt;&gt;"E10",JV!$C$5&lt;&gt;"IVE"),JV!G152&gt;0),"+",IF(AND(OR(JV!$C$5&lt;&gt;"E10",JV!$C$5&lt;&gt;"IVE"),JV!H152&gt;0),"-",IF(AND(OR(JV!$C$5="BD01"),OR(JV!G152&gt;0,JV!H152&gt;0)),"+"," ")))))&amp;LEFT(JV!$F$5&amp;"  ",2)&amp;JV!$F$6&amp;"      ")</f>
        <v> 24C      </v>
      </c>
      <c r="H143" s="18" t="str">
        <f>LEFT(JV!A152&amp;"      ",6)</f>
        <v>      </v>
      </c>
      <c r="I143" s="18" t="str">
        <f>LEFT(JV!B152&amp;"      ",6)</f>
        <v>      </v>
      </c>
      <c r="J143" s="18" t="str">
        <f>LEFT(JV!C152&amp;"      ",6)</f>
        <v>      </v>
      </c>
      <c r="K143" s="18" t="str">
        <f>LEFT(JV!D152&amp;"      ",6)</f>
        <v>      </v>
      </c>
      <c r="L143" s="18" t="str">
        <f>LEFT(JV!E152&amp;"      ",6)</f>
        <v>      </v>
      </c>
      <c r="M143" s="18" t="str">
        <f>LEFT(JV!F152&amp;"      ",6)</f>
        <v>      </v>
      </c>
      <c r="N143" s="16" t="str">
        <f>LEFT(JV!M152&amp;"        ",8)&amp;LEFT(JV!N152&amp;"    ",4)&amp;LEFT(JV!O152&amp;"    ",4)&amp;LEFT(JV!P152&amp;" ",1)&amp;LEFT(JV!Q152&amp;"        ",8)&amp;LEFT(JV!R152&amp;" ",1)</f>
        <v>                          </v>
      </c>
    </row>
    <row r="144" spans="1:14" ht="12.75">
      <c r="A144" s="16" t="s">
        <v>155</v>
      </c>
      <c r="B144" s="18" t="str">
        <f>LEFT(JV!$C$4&amp;"        ",8)&amp;"        "&amp;2</f>
        <v>                2</v>
      </c>
      <c r="C144" s="18" t="str">
        <f>LEFT((JV!$C$5&amp;" "),4)</f>
        <v> </v>
      </c>
      <c r="D144" s="18" t="str">
        <f>LEFT((JV!J153&amp;"        "),8)</f>
        <v>        </v>
      </c>
      <c r="E144" s="18" t="str">
        <f>RIGHT("000000000000"&amp;((JV!G153+JV!H153)*100),12)</f>
        <v>000000000000</v>
      </c>
      <c r="F144" s="18" t="str">
        <f>LEFT(JV!I153&amp;"                                   ",35)</f>
        <v>                                   </v>
      </c>
      <c r="G144" s="18" t="str">
        <f>IF(AND(JV!$C$5&lt;&gt;"CR05",JV!$C$5&lt;&gt;"BD01",JV!$C$5&lt;&gt;"E10",JV!$C$5&lt;&gt;"IVE"),(IF(JV!G153&gt;0,"D",IF(JV!H153&gt;0,"C"," "))&amp;LEFT(JV!$F$5&amp;"  ",2)&amp;JV!$F$6&amp;"      "),IF(AND(OR(JV!$C$5="CR05"),JV!G153&gt;0),"-",IF(AND(OR(JV!$C$5="CR05"),JV!H153&gt;0),"+",IF(AND(OR(JV!$C$5&lt;&gt;"E10",JV!$C$5&lt;&gt;"IVE"),JV!G153&gt;0),"+",IF(AND(OR(JV!$C$5&lt;&gt;"E10",JV!$C$5&lt;&gt;"IVE"),JV!H153&gt;0),"-",IF(AND(OR(JV!$C$5="BD01"),OR(JV!G153&gt;0,JV!H153&gt;0)),"+"," ")))))&amp;LEFT(JV!$F$5&amp;"  ",2)&amp;JV!$F$6&amp;"      ")</f>
        <v> 24C      </v>
      </c>
      <c r="H144" s="18" t="str">
        <f>LEFT(JV!A153&amp;"      ",6)</f>
        <v>      </v>
      </c>
      <c r="I144" s="18" t="str">
        <f>LEFT(JV!B153&amp;"      ",6)</f>
        <v>      </v>
      </c>
      <c r="J144" s="18" t="str">
        <f>LEFT(JV!C153&amp;"      ",6)</f>
        <v>      </v>
      </c>
      <c r="K144" s="18" t="str">
        <f>LEFT(JV!D153&amp;"      ",6)</f>
        <v>      </v>
      </c>
      <c r="L144" s="18" t="str">
        <f>LEFT(JV!E153&amp;"      ",6)</f>
        <v>      </v>
      </c>
      <c r="M144" s="18" t="str">
        <f>LEFT(JV!F153&amp;"      ",6)</f>
        <v>      </v>
      </c>
      <c r="N144" s="16" t="str">
        <f>LEFT(JV!M153&amp;"        ",8)&amp;LEFT(JV!N153&amp;"    ",4)&amp;LEFT(JV!O153&amp;"    ",4)&amp;LEFT(JV!P153&amp;" ",1)&amp;LEFT(JV!Q153&amp;"        ",8)&amp;LEFT(JV!R153&amp;" ",1)</f>
        <v>                          </v>
      </c>
    </row>
    <row r="145" spans="1:14" ht="12.75">
      <c r="A145" s="16" t="s">
        <v>156</v>
      </c>
      <c r="B145" s="18" t="str">
        <f>LEFT(JV!$C$4&amp;"        ",8)&amp;"        "&amp;2</f>
        <v>                2</v>
      </c>
      <c r="C145" s="18" t="str">
        <f>LEFT((JV!$C$5&amp;" "),4)</f>
        <v> </v>
      </c>
      <c r="D145" s="18" t="str">
        <f>LEFT((JV!J154&amp;"        "),8)</f>
        <v>        </v>
      </c>
      <c r="E145" s="18" t="str">
        <f>RIGHT("000000000000"&amp;((JV!G154+JV!H154)*100),12)</f>
        <v>000000000000</v>
      </c>
      <c r="F145" s="18" t="str">
        <f>LEFT(JV!I154&amp;"                                   ",35)</f>
        <v>                                   </v>
      </c>
      <c r="G145" s="18" t="str">
        <f>IF(AND(JV!$C$5&lt;&gt;"CR05",JV!$C$5&lt;&gt;"BD01",JV!$C$5&lt;&gt;"E10",JV!$C$5&lt;&gt;"IVE"),(IF(JV!G154&gt;0,"D",IF(JV!H154&gt;0,"C"," "))&amp;LEFT(JV!$F$5&amp;"  ",2)&amp;JV!$F$6&amp;"      "),IF(AND(OR(JV!$C$5="CR05"),JV!G154&gt;0),"-",IF(AND(OR(JV!$C$5="CR05"),JV!H154&gt;0),"+",IF(AND(OR(JV!$C$5&lt;&gt;"E10",JV!$C$5&lt;&gt;"IVE"),JV!G154&gt;0),"+",IF(AND(OR(JV!$C$5&lt;&gt;"E10",JV!$C$5&lt;&gt;"IVE"),JV!H154&gt;0),"-",IF(AND(OR(JV!$C$5="BD01"),OR(JV!G154&gt;0,JV!H154&gt;0)),"+"," ")))))&amp;LEFT(JV!$F$5&amp;"  ",2)&amp;JV!$F$6&amp;"      ")</f>
        <v> 24C      </v>
      </c>
      <c r="H145" s="18" t="str">
        <f>LEFT(JV!A154&amp;"      ",6)</f>
        <v>      </v>
      </c>
      <c r="I145" s="18" t="str">
        <f>LEFT(JV!B154&amp;"      ",6)</f>
        <v>      </v>
      </c>
      <c r="J145" s="18" t="str">
        <f>LEFT(JV!C154&amp;"      ",6)</f>
        <v>      </v>
      </c>
      <c r="K145" s="18" t="str">
        <f>LEFT(JV!D154&amp;"      ",6)</f>
        <v>      </v>
      </c>
      <c r="L145" s="18" t="str">
        <f>LEFT(JV!E154&amp;"      ",6)</f>
        <v>      </v>
      </c>
      <c r="M145" s="18" t="str">
        <f>LEFT(JV!F154&amp;"      ",6)</f>
        <v>      </v>
      </c>
      <c r="N145" s="16" t="str">
        <f>LEFT(JV!M154&amp;"        ",8)&amp;LEFT(JV!N154&amp;"    ",4)&amp;LEFT(JV!O154&amp;"    ",4)&amp;LEFT(JV!P154&amp;" ",1)&amp;LEFT(JV!Q154&amp;"        ",8)&amp;LEFT(JV!R154&amp;" ",1)</f>
        <v>                          </v>
      </c>
    </row>
    <row r="146" spans="1:14" ht="12.75">
      <c r="A146" s="16" t="s">
        <v>157</v>
      </c>
      <c r="B146" s="18" t="str">
        <f>LEFT(JV!$C$4&amp;"        ",8)&amp;"        "&amp;2</f>
        <v>                2</v>
      </c>
      <c r="C146" s="18" t="str">
        <f>LEFT((JV!$C$5&amp;" "),4)</f>
        <v> </v>
      </c>
      <c r="D146" s="18" t="str">
        <f>LEFT((JV!J155&amp;"        "),8)</f>
        <v>        </v>
      </c>
      <c r="E146" s="18" t="str">
        <f>RIGHT("000000000000"&amp;((JV!G155+JV!H155)*100),12)</f>
        <v>000000000000</v>
      </c>
      <c r="F146" s="18" t="str">
        <f>LEFT(JV!I155&amp;"                                   ",35)</f>
        <v>                                   </v>
      </c>
      <c r="G146" s="18" t="str">
        <f>IF(AND(JV!$C$5&lt;&gt;"CR05",JV!$C$5&lt;&gt;"BD01",JV!$C$5&lt;&gt;"E10",JV!$C$5&lt;&gt;"IVE"),(IF(JV!G155&gt;0,"D",IF(JV!H155&gt;0,"C"," "))&amp;LEFT(JV!$F$5&amp;"  ",2)&amp;JV!$F$6&amp;"      "),IF(AND(OR(JV!$C$5="CR05"),JV!G155&gt;0),"-",IF(AND(OR(JV!$C$5="CR05"),JV!H155&gt;0),"+",IF(AND(OR(JV!$C$5&lt;&gt;"E10",JV!$C$5&lt;&gt;"IVE"),JV!G155&gt;0),"+",IF(AND(OR(JV!$C$5&lt;&gt;"E10",JV!$C$5&lt;&gt;"IVE"),JV!H155&gt;0),"-",IF(AND(OR(JV!$C$5="BD01"),OR(JV!G155&gt;0,JV!H155&gt;0)),"+"," ")))))&amp;LEFT(JV!$F$5&amp;"  ",2)&amp;JV!$F$6&amp;"      ")</f>
        <v> 24C      </v>
      </c>
      <c r="H146" s="18" t="str">
        <f>LEFT(JV!A155&amp;"      ",6)</f>
        <v>      </v>
      </c>
      <c r="I146" s="18" t="str">
        <f>LEFT(JV!B155&amp;"      ",6)</f>
        <v>      </v>
      </c>
      <c r="J146" s="18" t="str">
        <f>LEFT(JV!C155&amp;"      ",6)</f>
        <v>      </v>
      </c>
      <c r="K146" s="18" t="str">
        <f>LEFT(JV!D155&amp;"      ",6)</f>
        <v>      </v>
      </c>
      <c r="L146" s="18" t="str">
        <f>LEFT(JV!E155&amp;"      ",6)</f>
        <v>      </v>
      </c>
      <c r="M146" s="18" t="str">
        <f>LEFT(JV!F155&amp;"      ",6)</f>
        <v>      </v>
      </c>
      <c r="N146" s="16" t="str">
        <f>LEFT(JV!M155&amp;"        ",8)&amp;LEFT(JV!N155&amp;"    ",4)&amp;LEFT(JV!O155&amp;"    ",4)&amp;LEFT(JV!P155&amp;" ",1)&amp;LEFT(JV!Q155&amp;"        ",8)&amp;LEFT(JV!R155&amp;" ",1)</f>
        <v>                          </v>
      </c>
    </row>
    <row r="147" spans="1:14" ht="12.75">
      <c r="A147" s="16" t="s">
        <v>158</v>
      </c>
      <c r="B147" s="18" t="str">
        <f>LEFT(JV!$C$4&amp;"        ",8)&amp;"        "&amp;2</f>
        <v>                2</v>
      </c>
      <c r="C147" s="18" t="str">
        <f>LEFT((JV!$C$5&amp;" "),4)</f>
        <v> </v>
      </c>
      <c r="D147" s="18" t="str">
        <f>LEFT((JV!J156&amp;"        "),8)</f>
        <v>        </v>
      </c>
      <c r="E147" s="18" t="str">
        <f>RIGHT("000000000000"&amp;((JV!G156+JV!H156)*100),12)</f>
        <v>000000000000</v>
      </c>
      <c r="F147" s="18" t="str">
        <f>LEFT(JV!I156&amp;"                                   ",35)</f>
        <v>                                   </v>
      </c>
      <c r="G147" s="18" t="str">
        <f>IF(AND(JV!$C$5&lt;&gt;"CR05",JV!$C$5&lt;&gt;"BD01",JV!$C$5&lt;&gt;"E10",JV!$C$5&lt;&gt;"IVE"),(IF(JV!G156&gt;0,"D",IF(JV!H156&gt;0,"C"," "))&amp;LEFT(JV!$F$5&amp;"  ",2)&amp;JV!$F$6&amp;"      "),IF(AND(OR(JV!$C$5="CR05"),JV!G156&gt;0),"-",IF(AND(OR(JV!$C$5="CR05"),JV!H156&gt;0),"+",IF(AND(OR(JV!$C$5&lt;&gt;"E10",JV!$C$5&lt;&gt;"IVE"),JV!G156&gt;0),"+",IF(AND(OR(JV!$C$5&lt;&gt;"E10",JV!$C$5&lt;&gt;"IVE"),JV!H156&gt;0),"-",IF(AND(OR(JV!$C$5="BD01"),OR(JV!G156&gt;0,JV!H156&gt;0)),"+"," ")))))&amp;LEFT(JV!$F$5&amp;"  ",2)&amp;JV!$F$6&amp;"      ")</f>
        <v> 24C      </v>
      </c>
      <c r="H147" s="18" t="str">
        <f>LEFT(JV!A156&amp;"      ",6)</f>
        <v>      </v>
      </c>
      <c r="I147" s="18" t="str">
        <f>LEFT(JV!B156&amp;"      ",6)</f>
        <v>      </v>
      </c>
      <c r="J147" s="18" t="str">
        <f>LEFT(JV!C156&amp;"      ",6)</f>
        <v>      </v>
      </c>
      <c r="K147" s="18" t="str">
        <f>LEFT(JV!D156&amp;"      ",6)</f>
        <v>      </v>
      </c>
      <c r="L147" s="18" t="str">
        <f>LEFT(JV!E156&amp;"      ",6)</f>
        <v>      </v>
      </c>
      <c r="M147" s="18" t="str">
        <f>LEFT(JV!F156&amp;"      ",6)</f>
        <v>      </v>
      </c>
      <c r="N147" s="16" t="str">
        <f>LEFT(JV!M156&amp;"        ",8)&amp;LEFT(JV!N156&amp;"    ",4)&amp;LEFT(JV!O156&amp;"    ",4)&amp;LEFT(JV!P156&amp;" ",1)&amp;LEFT(JV!Q156&amp;"        ",8)&amp;LEFT(JV!R156&amp;" ",1)</f>
        <v>                          </v>
      </c>
    </row>
    <row r="148" spans="1:14" ht="12.75">
      <c r="A148" s="16" t="s">
        <v>159</v>
      </c>
      <c r="B148" s="18" t="str">
        <f>LEFT(JV!$C$4&amp;"        ",8)&amp;"        "&amp;2</f>
        <v>                2</v>
      </c>
      <c r="C148" s="18" t="str">
        <f>LEFT((JV!$C$5&amp;" "),4)</f>
        <v> </v>
      </c>
      <c r="D148" s="18" t="str">
        <f>LEFT((JV!J157&amp;"        "),8)</f>
        <v>        </v>
      </c>
      <c r="E148" s="18" t="str">
        <f>RIGHT("000000000000"&amp;((JV!G157+JV!H157)*100),12)</f>
        <v>000000000000</v>
      </c>
      <c r="F148" s="18" t="str">
        <f>LEFT(JV!I157&amp;"                                   ",35)</f>
        <v>                                   </v>
      </c>
      <c r="G148" s="18" t="str">
        <f>IF(AND(JV!$C$5&lt;&gt;"CR05",JV!$C$5&lt;&gt;"BD01",JV!$C$5&lt;&gt;"E10",JV!$C$5&lt;&gt;"IVE"),(IF(JV!G157&gt;0,"D",IF(JV!H157&gt;0,"C"," "))&amp;LEFT(JV!$F$5&amp;"  ",2)&amp;JV!$F$6&amp;"      "),IF(AND(OR(JV!$C$5="CR05"),JV!G157&gt;0),"-",IF(AND(OR(JV!$C$5="CR05"),JV!H157&gt;0),"+",IF(AND(OR(JV!$C$5&lt;&gt;"E10",JV!$C$5&lt;&gt;"IVE"),JV!G157&gt;0),"+",IF(AND(OR(JV!$C$5&lt;&gt;"E10",JV!$C$5&lt;&gt;"IVE"),JV!H157&gt;0),"-",IF(AND(OR(JV!$C$5="BD01"),OR(JV!G157&gt;0,JV!H157&gt;0)),"+"," ")))))&amp;LEFT(JV!$F$5&amp;"  ",2)&amp;JV!$F$6&amp;"      ")</f>
        <v> 24C      </v>
      </c>
      <c r="H148" s="18" t="str">
        <f>LEFT(JV!A157&amp;"      ",6)</f>
        <v>      </v>
      </c>
      <c r="I148" s="18" t="str">
        <f>LEFT(JV!B157&amp;"      ",6)</f>
        <v>      </v>
      </c>
      <c r="J148" s="18" t="str">
        <f>LEFT(JV!C157&amp;"      ",6)</f>
        <v>      </v>
      </c>
      <c r="K148" s="18" t="str">
        <f>LEFT(JV!D157&amp;"      ",6)</f>
        <v>      </v>
      </c>
      <c r="L148" s="18" t="str">
        <f>LEFT(JV!E157&amp;"      ",6)</f>
        <v>      </v>
      </c>
      <c r="M148" s="18" t="str">
        <f>LEFT(JV!F157&amp;"      ",6)</f>
        <v>      </v>
      </c>
      <c r="N148" s="16" t="str">
        <f>LEFT(JV!M157&amp;"        ",8)&amp;LEFT(JV!N157&amp;"    ",4)&amp;LEFT(JV!O157&amp;"    ",4)&amp;LEFT(JV!P157&amp;" ",1)&amp;LEFT(JV!Q157&amp;"        ",8)&amp;LEFT(JV!R157&amp;" ",1)</f>
        <v>                          </v>
      </c>
    </row>
    <row r="149" spans="1:14" ht="12.75">
      <c r="A149" s="16" t="s">
        <v>160</v>
      </c>
      <c r="B149" s="18" t="str">
        <f>LEFT(JV!$C$4&amp;"        ",8)&amp;"        "&amp;2</f>
        <v>                2</v>
      </c>
      <c r="C149" s="18" t="str">
        <f>LEFT((JV!$C$5&amp;" "),4)</f>
        <v> </v>
      </c>
      <c r="D149" s="18" t="str">
        <f>LEFT((JV!J158&amp;"        "),8)</f>
        <v>        </v>
      </c>
      <c r="E149" s="18" t="str">
        <f>RIGHT("000000000000"&amp;((JV!G158+JV!H158)*100),12)</f>
        <v>000000000000</v>
      </c>
      <c r="F149" s="18" t="str">
        <f>LEFT(JV!I158&amp;"                                   ",35)</f>
        <v>                                   </v>
      </c>
      <c r="G149" s="18" t="str">
        <f>IF(AND(JV!$C$5&lt;&gt;"CR05",JV!$C$5&lt;&gt;"BD01",JV!$C$5&lt;&gt;"E10",JV!$C$5&lt;&gt;"IVE"),(IF(JV!G158&gt;0,"D",IF(JV!H158&gt;0,"C"," "))&amp;LEFT(JV!$F$5&amp;"  ",2)&amp;JV!$F$6&amp;"      "),IF(AND(OR(JV!$C$5="CR05"),JV!G158&gt;0),"-",IF(AND(OR(JV!$C$5="CR05"),JV!H158&gt;0),"+",IF(AND(OR(JV!$C$5&lt;&gt;"E10",JV!$C$5&lt;&gt;"IVE"),JV!G158&gt;0),"+",IF(AND(OR(JV!$C$5&lt;&gt;"E10",JV!$C$5&lt;&gt;"IVE"),JV!H158&gt;0),"-",IF(AND(OR(JV!$C$5="BD01"),OR(JV!G158&gt;0,JV!H158&gt;0)),"+"," ")))))&amp;LEFT(JV!$F$5&amp;"  ",2)&amp;JV!$F$6&amp;"      ")</f>
        <v> 24C      </v>
      </c>
      <c r="H149" s="18" t="str">
        <f>LEFT(JV!A158&amp;"      ",6)</f>
        <v>      </v>
      </c>
      <c r="I149" s="18" t="str">
        <f>LEFT(JV!B158&amp;"      ",6)</f>
        <v>      </v>
      </c>
      <c r="J149" s="18" t="str">
        <f>LEFT(JV!C158&amp;"      ",6)</f>
        <v>      </v>
      </c>
      <c r="K149" s="18" t="str">
        <f>LEFT(JV!D158&amp;"      ",6)</f>
        <v>      </v>
      </c>
      <c r="L149" s="18" t="str">
        <f>LEFT(JV!E158&amp;"      ",6)</f>
        <v>      </v>
      </c>
      <c r="M149" s="18" t="str">
        <f>LEFT(JV!F158&amp;"      ",6)</f>
        <v>      </v>
      </c>
      <c r="N149" s="16" t="str">
        <f>LEFT(JV!M158&amp;"        ",8)&amp;LEFT(JV!N158&amp;"    ",4)&amp;LEFT(JV!O158&amp;"    ",4)&amp;LEFT(JV!P158&amp;" ",1)&amp;LEFT(JV!Q158&amp;"        ",8)&amp;LEFT(JV!R158&amp;" ",1)</f>
        <v>                          </v>
      </c>
    </row>
    <row r="150" spans="1:14" ht="12.75">
      <c r="A150" s="16" t="s">
        <v>161</v>
      </c>
      <c r="B150" s="18" t="str">
        <f>LEFT(JV!$C$4&amp;"        ",8)&amp;"        "&amp;2</f>
        <v>                2</v>
      </c>
      <c r="C150" s="18" t="str">
        <f>LEFT((JV!$C$5&amp;" "),4)</f>
        <v> </v>
      </c>
      <c r="D150" s="18" t="str">
        <f>LEFT((JV!J159&amp;"        "),8)</f>
        <v>        </v>
      </c>
      <c r="E150" s="18" t="str">
        <f>RIGHT("000000000000"&amp;((JV!G159+JV!H159)*100),12)</f>
        <v>000000000000</v>
      </c>
      <c r="F150" s="18" t="str">
        <f>LEFT(JV!I159&amp;"                                   ",35)</f>
        <v>                                   </v>
      </c>
      <c r="G150" s="18" t="str">
        <f>IF(AND(JV!$C$5&lt;&gt;"CR05",JV!$C$5&lt;&gt;"BD01",JV!$C$5&lt;&gt;"E10",JV!$C$5&lt;&gt;"IVE"),(IF(JV!G159&gt;0,"D",IF(JV!H159&gt;0,"C"," "))&amp;LEFT(JV!$F$5&amp;"  ",2)&amp;JV!$F$6&amp;"      "),IF(AND(OR(JV!$C$5="CR05"),JV!G159&gt;0),"-",IF(AND(OR(JV!$C$5="CR05"),JV!H159&gt;0),"+",IF(AND(OR(JV!$C$5&lt;&gt;"E10",JV!$C$5&lt;&gt;"IVE"),JV!G159&gt;0),"+",IF(AND(OR(JV!$C$5&lt;&gt;"E10",JV!$C$5&lt;&gt;"IVE"),JV!H159&gt;0),"-",IF(AND(OR(JV!$C$5="BD01"),OR(JV!G159&gt;0,JV!H159&gt;0)),"+"," ")))))&amp;LEFT(JV!$F$5&amp;"  ",2)&amp;JV!$F$6&amp;"      ")</f>
        <v> 24C      </v>
      </c>
      <c r="H150" s="18" t="str">
        <f>LEFT(JV!A159&amp;"      ",6)</f>
        <v>      </v>
      </c>
      <c r="I150" s="18" t="str">
        <f>LEFT(JV!B159&amp;"      ",6)</f>
        <v>      </v>
      </c>
      <c r="J150" s="18" t="str">
        <f>LEFT(JV!C159&amp;"      ",6)</f>
        <v>      </v>
      </c>
      <c r="K150" s="18" t="str">
        <f>LEFT(JV!D159&amp;"      ",6)</f>
        <v>      </v>
      </c>
      <c r="L150" s="18" t="str">
        <f>LEFT(JV!E159&amp;"      ",6)</f>
        <v>      </v>
      </c>
      <c r="M150" s="18" t="str">
        <f>LEFT(JV!F159&amp;"      ",6)</f>
        <v>      </v>
      </c>
      <c r="N150" s="16" t="str">
        <f>LEFT(JV!M159&amp;"        ",8)&amp;LEFT(JV!N159&amp;"    ",4)&amp;LEFT(JV!O159&amp;"    ",4)&amp;LEFT(JV!P159&amp;" ",1)&amp;LEFT(JV!Q159&amp;"        ",8)&amp;LEFT(JV!R159&amp;" ",1)</f>
        <v>                          </v>
      </c>
    </row>
    <row r="151" spans="1:14" ht="12.75">
      <c r="A151" s="16" t="s">
        <v>162</v>
      </c>
      <c r="B151" s="18" t="str">
        <f>LEFT(JV!$C$4&amp;"        ",8)&amp;"        "&amp;2</f>
        <v>                2</v>
      </c>
      <c r="C151" s="18" t="str">
        <f>LEFT((JV!$C$5&amp;" "),4)</f>
        <v> </v>
      </c>
      <c r="D151" s="18" t="str">
        <f>LEFT((JV!J160&amp;"        "),8)</f>
        <v>        </v>
      </c>
      <c r="E151" s="18" t="str">
        <f>RIGHT("000000000000"&amp;((JV!G160+JV!H160)*100),12)</f>
        <v>000000000000</v>
      </c>
      <c r="F151" s="18" t="str">
        <f>LEFT(JV!I160&amp;"                                   ",35)</f>
        <v>                                   </v>
      </c>
      <c r="G151" s="18" t="str">
        <f>IF(AND(JV!$C$5&lt;&gt;"CR05",JV!$C$5&lt;&gt;"BD01",JV!$C$5&lt;&gt;"E10",JV!$C$5&lt;&gt;"IVE"),(IF(JV!G160&gt;0,"D",IF(JV!H160&gt;0,"C"," "))&amp;LEFT(JV!$F$5&amp;"  ",2)&amp;JV!$F$6&amp;"      "),IF(AND(OR(JV!$C$5="CR05"),JV!G160&gt;0),"-",IF(AND(OR(JV!$C$5="CR05"),JV!H160&gt;0),"+",IF(AND(OR(JV!$C$5&lt;&gt;"E10",JV!$C$5&lt;&gt;"IVE"),JV!G160&gt;0),"+",IF(AND(OR(JV!$C$5&lt;&gt;"E10",JV!$C$5&lt;&gt;"IVE"),JV!H160&gt;0),"-",IF(AND(OR(JV!$C$5="BD01"),OR(JV!G160&gt;0,JV!H160&gt;0)),"+"," ")))))&amp;LEFT(JV!$F$5&amp;"  ",2)&amp;JV!$F$6&amp;"      ")</f>
        <v> 24C      </v>
      </c>
      <c r="H151" s="18" t="str">
        <f>LEFT(JV!A160&amp;"      ",6)</f>
        <v>      </v>
      </c>
      <c r="I151" s="18" t="str">
        <f>LEFT(JV!B160&amp;"      ",6)</f>
        <v>      </v>
      </c>
      <c r="J151" s="18" t="str">
        <f>LEFT(JV!C160&amp;"      ",6)</f>
        <v>      </v>
      </c>
      <c r="K151" s="18" t="str">
        <f>LEFT(JV!D160&amp;"      ",6)</f>
        <v>      </v>
      </c>
      <c r="L151" s="18" t="str">
        <f>LEFT(JV!E160&amp;"      ",6)</f>
        <v>      </v>
      </c>
      <c r="M151" s="18" t="str">
        <f>LEFT(JV!F160&amp;"      ",6)</f>
        <v>      </v>
      </c>
      <c r="N151" s="16" t="str">
        <f>LEFT(JV!M160&amp;"        ",8)&amp;LEFT(JV!N160&amp;"    ",4)&amp;LEFT(JV!O160&amp;"    ",4)&amp;LEFT(JV!P160&amp;" ",1)&amp;LEFT(JV!Q160&amp;"        ",8)&amp;LEFT(JV!R160&amp;" ",1)</f>
        <v>                          </v>
      </c>
    </row>
    <row r="152" spans="1:14" ht="12.75">
      <c r="A152" s="16" t="s">
        <v>163</v>
      </c>
      <c r="B152" s="18" t="str">
        <f>LEFT(JV!$C$4&amp;"        ",8)&amp;"        "&amp;2</f>
        <v>                2</v>
      </c>
      <c r="C152" s="18" t="str">
        <f>LEFT((JV!$C$5&amp;" "),4)</f>
        <v> </v>
      </c>
      <c r="D152" s="18" t="str">
        <f>LEFT((JV!J161&amp;"        "),8)</f>
        <v>        </v>
      </c>
      <c r="E152" s="18" t="str">
        <f>RIGHT("000000000000"&amp;((JV!G161+JV!H161)*100),12)</f>
        <v>000000000000</v>
      </c>
      <c r="F152" s="18" t="str">
        <f>LEFT(JV!I161&amp;"                                   ",35)</f>
        <v>                                   </v>
      </c>
      <c r="G152" s="18" t="str">
        <f>IF(AND(JV!$C$5&lt;&gt;"CR05",JV!$C$5&lt;&gt;"BD01",JV!$C$5&lt;&gt;"E10",JV!$C$5&lt;&gt;"IVE"),(IF(JV!G161&gt;0,"D",IF(JV!H161&gt;0,"C"," "))&amp;LEFT(JV!$F$5&amp;"  ",2)&amp;JV!$F$6&amp;"      "),IF(AND(OR(JV!$C$5="CR05"),JV!G161&gt;0),"-",IF(AND(OR(JV!$C$5="CR05"),JV!H161&gt;0),"+",IF(AND(OR(JV!$C$5&lt;&gt;"E10",JV!$C$5&lt;&gt;"IVE"),JV!G161&gt;0),"+",IF(AND(OR(JV!$C$5&lt;&gt;"E10",JV!$C$5&lt;&gt;"IVE"),JV!H161&gt;0),"-",IF(AND(OR(JV!$C$5="BD01"),OR(JV!G161&gt;0,JV!H161&gt;0)),"+"," ")))))&amp;LEFT(JV!$F$5&amp;"  ",2)&amp;JV!$F$6&amp;"      ")</f>
        <v> 24C      </v>
      </c>
      <c r="H152" s="18" t="str">
        <f>LEFT(JV!A161&amp;"      ",6)</f>
        <v>      </v>
      </c>
      <c r="I152" s="18" t="str">
        <f>LEFT(JV!B161&amp;"      ",6)</f>
        <v>      </v>
      </c>
      <c r="J152" s="18" t="str">
        <f>LEFT(JV!C161&amp;"      ",6)</f>
        <v>      </v>
      </c>
      <c r="K152" s="18" t="str">
        <f>LEFT(JV!D161&amp;"      ",6)</f>
        <v>      </v>
      </c>
      <c r="L152" s="18" t="str">
        <f>LEFT(JV!E161&amp;"      ",6)</f>
        <v>      </v>
      </c>
      <c r="M152" s="18" t="str">
        <f>LEFT(JV!F161&amp;"      ",6)</f>
        <v>      </v>
      </c>
      <c r="N152" s="16" t="str">
        <f>LEFT(JV!M161&amp;"        ",8)&amp;LEFT(JV!N161&amp;"    ",4)&amp;LEFT(JV!O161&amp;"    ",4)&amp;LEFT(JV!P161&amp;" ",1)&amp;LEFT(JV!Q161&amp;"        ",8)&amp;LEFT(JV!R161&amp;" ",1)</f>
        <v>                          </v>
      </c>
    </row>
    <row r="153" spans="1:14" ht="12.75">
      <c r="A153" s="16" t="s">
        <v>164</v>
      </c>
      <c r="B153" s="18" t="str">
        <f>LEFT(JV!$C$4&amp;"        ",8)&amp;"        "&amp;2</f>
        <v>                2</v>
      </c>
      <c r="C153" s="18" t="str">
        <f>LEFT((JV!$C$5&amp;" "),4)</f>
        <v> </v>
      </c>
      <c r="D153" s="18" t="str">
        <f>LEFT((JV!J162&amp;"        "),8)</f>
        <v>        </v>
      </c>
      <c r="E153" s="18" t="str">
        <f>RIGHT("000000000000"&amp;((JV!G162+JV!H162)*100),12)</f>
        <v>000000000000</v>
      </c>
      <c r="F153" s="18" t="str">
        <f>LEFT(JV!I162&amp;"                                   ",35)</f>
        <v>                                   </v>
      </c>
      <c r="G153" s="18" t="str">
        <f>IF(AND(JV!$C$5&lt;&gt;"CR05",JV!$C$5&lt;&gt;"BD01",JV!$C$5&lt;&gt;"E10",JV!$C$5&lt;&gt;"IVE"),(IF(JV!G162&gt;0,"D",IF(JV!H162&gt;0,"C"," "))&amp;LEFT(JV!$F$5&amp;"  ",2)&amp;JV!$F$6&amp;"      "),IF(AND(OR(JV!$C$5="CR05"),JV!G162&gt;0),"-",IF(AND(OR(JV!$C$5="CR05"),JV!H162&gt;0),"+",IF(AND(OR(JV!$C$5&lt;&gt;"E10",JV!$C$5&lt;&gt;"IVE"),JV!G162&gt;0),"+",IF(AND(OR(JV!$C$5&lt;&gt;"E10",JV!$C$5&lt;&gt;"IVE"),JV!H162&gt;0),"-",IF(AND(OR(JV!$C$5="BD01"),OR(JV!G162&gt;0,JV!H162&gt;0)),"+"," ")))))&amp;LEFT(JV!$F$5&amp;"  ",2)&amp;JV!$F$6&amp;"      ")</f>
        <v> 24C      </v>
      </c>
      <c r="H153" s="18" t="str">
        <f>LEFT(JV!A162&amp;"      ",6)</f>
        <v>      </v>
      </c>
      <c r="I153" s="18" t="str">
        <f>LEFT(JV!B162&amp;"      ",6)</f>
        <v>      </v>
      </c>
      <c r="J153" s="18" t="str">
        <f>LEFT(JV!C162&amp;"      ",6)</f>
        <v>      </v>
      </c>
      <c r="K153" s="18" t="str">
        <f>LEFT(JV!D162&amp;"      ",6)</f>
        <v>      </v>
      </c>
      <c r="L153" s="18" t="str">
        <f>LEFT(JV!E162&amp;"      ",6)</f>
        <v>      </v>
      </c>
      <c r="M153" s="18" t="str">
        <f>LEFT(JV!F162&amp;"      ",6)</f>
        <v>      </v>
      </c>
      <c r="N153" s="16" t="str">
        <f>LEFT(JV!M162&amp;"        ",8)&amp;LEFT(JV!N162&amp;"    ",4)&amp;LEFT(JV!O162&amp;"    ",4)&amp;LEFT(JV!P162&amp;" ",1)&amp;LEFT(JV!Q162&amp;"        ",8)&amp;LEFT(JV!R162&amp;" ",1)</f>
        <v>                          </v>
      </c>
    </row>
    <row r="154" spans="1:14" ht="12.75">
      <c r="A154" s="16" t="s">
        <v>165</v>
      </c>
      <c r="B154" s="18" t="str">
        <f>LEFT(JV!$C$4&amp;"        ",8)&amp;"        "&amp;2</f>
        <v>                2</v>
      </c>
      <c r="C154" s="18" t="str">
        <f>LEFT((JV!$C$5&amp;" "),4)</f>
        <v> </v>
      </c>
      <c r="D154" s="18" t="str">
        <f>LEFT((JV!J163&amp;"        "),8)</f>
        <v>        </v>
      </c>
      <c r="E154" s="18" t="str">
        <f>RIGHT("000000000000"&amp;((JV!G163+JV!H163)*100),12)</f>
        <v>000000000000</v>
      </c>
      <c r="F154" s="18" t="str">
        <f>LEFT(JV!I163&amp;"                                   ",35)</f>
        <v>                                   </v>
      </c>
      <c r="G154" s="18" t="str">
        <f>IF(AND(JV!$C$5&lt;&gt;"CR05",JV!$C$5&lt;&gt;"BD01",JV!$C$5&lt;&gt;"E10",JV!$C$5&lt;&gt;"IVE"),(IF(JV!G163&gt;0,"D",IF(JV!H163&gt;0,"C"," "))&amp;LEFT(JV!$F$5&amp;"  ",2)&amp;JV!$F$6&amp;"      "),IF(AND(OR(JV!$C$5="CR05"),JV!G163&gt;0),"-",IF(AND(OR(JV!$C$5="CR05"),JV!H163&gt;0),"+",IF(AND(OR(JV!$C$5&lt;&gt;"E10",JV!$C$5&lt;&gt;"IVE"),JV!G163&gt;0),"+",IF(AND(OR(JV!$C$5&lt;&gt;"E10",JV!$C$5&lt;&gt;"IVE"),JV!H163&gt;0),"-",IF(AND(OR(JV!$C$5="BD01"),OR(JV!G163&gt;0,JV!H163&gt;0)),"+"," ")))))&amp;LEFT(JV!$F$5&amp;"  ",2)&amp;JV!$F$6&amp;"      ")</f>
        <v> 24C      </v>
      </c>
      <c r="H154" s="18" t="str">
        <f>LEFT(JV!A163&amp;"      ",6)</f>
        <v>      </v>
      </c>
      <c r="I154" s="18" t="str">
        <f>LEFT(JV!B163&amp;"      ",6)</f>
        <v>      </v>
      </c>
      <c r="J154" s="18" t="str">
        <f>LEFT(JV!C163&amp;"      ",6)</f>
        <v>      </v>
      </c>
      <c r="K154" s="18" t="str">
        <f>LEFT(JV!D163&amp;"      ",6)</f>
        <v>      </v>
      </c>
      <c r="L154" s="18" t="str">
        <f>LEFT(JV!E163&amp;"      ",6)</f>
        <v>      </v>
      </c>
      <c r="M154" s="18" t="str">
        <f>LEFT(JV!F163&amp;"      ",6)</f>
        <v>      </v>
      </c>
      <c r="N154" s="16" t="str">
        <f>LEFT(JV!M163&amp;"        ",8)&amp;LEFT(JV!N163&amp;"    ",4)&amp;LEFT(JV!O163&amp;"    ",4)&amp;LEFT(JV!P163&amp;" ",1)&amp;LEFT(JV!Q163&amp;"        ",8)&amp;LEFT(JV!R163&amp;" ",1)</f>
        <v>                          </v>
      </c>
    </row>
    <row r="155" spans="1:14" ht="12.75">
      <c r="A155" s="16" t="s">
        <v>166</v>
      </c>
      <c r="B155" s="18" t="str">
        <f>LEFT(JV!$C$4&amp;"        ",8)&amp;"        "&amp;2</f>
        <v>                2</v>
      </c>
      <c r="C155" s="18" t="str">
        <f>LEFT((JV!$C$5&amp;" "),4)</f>
        <v> </v>
      </c>
      <c r="D155" s="18" t="str">
        <f>LEFT((JV!J164&amp;"        "),8)</f>
        <v>        </v>
      </c>
      <c r="E155" s="18" t="str">
        <f>RIGHT("000000000000"&amp;((JV!G164+JV!H164)*100),12)</f>
        <v>000000000000</v>
      </c>
      <c r="F155" s="18" t="str">
        <f>LEFT(JV!I164&amp;"                                   ",35)</f>
        <v>                                   </v>
      </c>
      <c r="G155" s="18" t="str">
        <f>IF(AND(JV!$C$5&lt;&gt;"CR05",JV!$C$5&lt;&gt;"BD01",JV!$C$5&lt;&gt;"E10",JV!$C$5&lt;&gt;"IVE"),(IF(JV!G164&gt;0,"D",IF(JV!H164&gt;0,"C"," "))&amp;LEFT(JV!$F$5&amp;"  ",2)&amp;JV!$F$6&amp;"      "),IF(AND(OR(JV!$C$5="CR05"),JV!G164&gt;0),"-",IF(AND(OR(JV!$C$5="CR05"),JV!H164&gt;0),"+",IF(AND(OR(JV!$C$5&lt;&gt;"E10",JV!$C$5&lt;&gt;"IVE"),JV!G164&gt;0),"+",IF(AND(OR(JV!$C$5&lt;&gt;"E10",JV!$C$5&lt;&gt;"IVE"),JV!H164&gt;0),"-",IF(AND(OR(JV!$C$5="BD01"),OR(JV!G164&gt;0,JV!H164&gt;0)),"+"," ")))))&amp;LEFT(JV!$F$5&amp;"  ",2)&amp;JV!$F$6&amp;"      ")</f>
        <v> 24C      </v>
      </c>
      <c r="H155" s="18" t="str">
        <f>LEFT(JV!A164&amp;"      ",6)</f>
        <v>      </v>
      </c>
      <c r="I155" s="18" t="str">
        <f>LEFT(JV!B164&amp;"      ",6)</f>
        <v>      </v>
      </c>
      <c r="J155" s="18" t="str">
        <f>LEFT(JV!C164&amp;"      ",6)</f>
        <v>      </v>
      </c>
      <c r="K155" s="18" t="str">
        <f>LEFT(JV!D164&amp;"      ",6)</f>
        <v>      </v>
      </c>
      <c r="L155" s="18" t="str">
        <f>LEFT(JV!E164&amp;"      ",6)</f>
        <v>      </v>
      </c>
      <c r="M155" s="18" t="str">
        <f>LEFT(JV!F164&amp;"      ",6)</f>
        <v>      </v>
      </c>
      <c r="N155" s="16" t="str">
        <f>LEFT(JV!M164&amp;"        ",8)&amp;LEFT(JV!N164&amp;"    ",4)&amp;LEFT(JV!O164&amp;"    ",4)&amp;LEFT(JV!P164&amp;" ",1)&amp;LEFT(JV!Q164&amp;"        ",8)&amp;LEFT(JV!R164&amp;" ",1)</f>
        <v>                          </v>
      </c>
    </row>
    <row r="156" spans="1:14" ht="12.75">
      <c r="A156" s="16" t="s">
        <v>167</v>
      </c>
      <c r="B156" s="18" t="str">
        <f>LEFT(JV!$C$4&amp;"        ",8)&amp;"        "&amp;2</f>
        <v>                2</v>
      </c>
      <c r="C156" s="18" t="str">
        <f>LEFT((JV!$C$5&amp;" "),4)</f>
        <v> </v>
      </c>
      <c r="D156" s="18" t="str">
        <f>LEFT((JV!J165&amp;"        "),8)</f>
        <v>        </v>
      </c>
      <c r="E156" s="18" t="str">
        <f>RIGHT("000000000000"&amp;((JV!G165+JV!H165)*100),12)</f>
        <v>000000000000</v>
      </c>
      <c r="F156" s="18" t="str">
        <f>LEFT(JV!I165&amp;"                                   ",35)</f>
        <v>                                   </v>
      </c>
      <c r="G156" s="18" t="str">
        <f>IF(AND(JV!$C$5&lt;&gt;"CR05",JV!$C$5&lt;&gt;"BD01",JV!$C$5&lt;&gt;"E10",JV!$C$5&lt;&gt;"IVE"),(IF(JV!G165&gt;0,"D",IF(JV!H165&gt;0,"C"," "))&amp;LEFT(JV!$F$5&amp;"  ",2)&amp;JV!$F$6&amp;"      "),IF(AND(OR(JV!$C$5="CR05"),JV!G165&gt;0),"-",IF(AND(OR(JV!$C$5="CR05"),JV!H165&gt;0),"+",IF(AND(OR(JV!$C$5&lt;&gt;"E10",JV!$C$5&lt;&gt;"IVE"),JV!G165&gt;0),"+",IF(AND(OR(JV!$C$5&lt;&gt;"E10",JV!$C$5&lt;&gt;"IVE"),JV!H165&gt;0),"-",IF(AND(OR(JV!$C$5="BD01"),OR(JV!G165&gt;0,JV!H165&gt;0)),"+"," ")))))&amp;LEFT(JV!$F$5&amp;"  ",2)&amp;JV!$F$6&amp;"      ")</f>
        <v> 24C      </v>
      </c>
      <c r="H156" s="18" t="str">
        <f>LEFT(JV!A165&amp;"      ",6)</f>
        <v>      </v>
      </c>
      <c r="I156" s="18" t="str">
        <f>LEFT(JV!B165&amp;"      ",6)</f>
        <v>      </v>
      </c>
      <c r="J156" s="18" t="str">
        <f>LEFT(JV!C165&amp;"      ",6)</f>
        <v>      </v>
      </c>
      <c r="K156" s="18" t="str">
        <f>LEFT(JV!D165&amp;"      ",6)</f>
        <v>      </v>
      </c>
      <c r="L156" s="18" t="str">
        <f>LEFT(JV!E165&amp;"      ",6)</f>
        <v>      </v>
      </c>
      <c r="M156" s="18" t="str">
        <f>LEFT(JV!F165&amp;"      ",6)</f>
        <v>      </v>
      </c>
      <c r="N156" s="16" t="str">
        <f>LEFT(JV!M165&amp;"        ",8)&amp;LEFT(JV!N165&amp;"    ",4)&amp;LEFT(JV!O165&amp;"    ",4)&amp;LEFT(JV!P165&amp;" ",1)&amp;LEFT(JV!Q165&amp;"        ",8)&amp;LEFT(JV!R165&amp;" ",1)</f>
        <v>                          </v>
      </c>
    </row>
    <row r="157" spans="1:14" ht="12.75">
      <c r="A157" s="16" t="s">
        <v>168</v>
      </c>
      <c r="B157" s="18" t="str">
        <f>LEFT(JV!$C$4&amp;"        ",8)&amp;"        "&amp;2</f>
        <v>                2</v>
      </c>
      <c r="C157" s="18" t="str">
        <f>LEFT((JV!$C$5&amp;" "),4)</f>
        <v> </v>
      </c>
      <c r="D157" s="18" t="str">
        <f>LEFT((JV!J166&amp;"        "),8)</f>
        <v>        </v>
      </c>
      <c r="E157" s="18" t="str">
        <f>RIGHT("000000000000"&amp;((JV!G166+JV!H166)*100),12)</f>
        <v>000000000000</v>
      </c>
      <c r="F157" s="18" t="str">
        <f>LEFT(JV!I166&amp;"                                   ",35)</f>
        <v>                                   </v>
      </c>
      <c r="G157" s="18" t="str">
        <f>IF(AND(JV!$C$5&lt;&gt;"CR05",JV!$C$5&lt;&gt;"BD01",JV!$C$5&lt;&gt;"E10",JV!$C$5&lt;&gt;"IVE"),(IF(JV!G166&gt;0,"D",IF(JV!H166&gt;0,"C"," "))&amp;LEFT(JV!$F$5&amp;"  ",2)&amp;JV!$F$6&amp;"      "),IF(AND(OR(JV!$C$5="CR05"),JV!G166&gt;0),"-",IF(AND(OR(JV!$C$5="CR05"),JV!H166&gt;0),"+",IF(AND(OR(JV!$C$5&lt;&gt;"E10",JV!$C$5&lt;&gt;"IVE"),JV!G166&gt;0),"+",IF(AND(OR(JV!$C$5&lt;&gt;"E10",JV!$C$5&lt;&gt;"IVE"),JV!H166&gt;0),"-",IF(AND(OR(JV!$C$5="BD01"),OR(JV!G166&gt;0,JV!H166&gt;0)),"+"," ")))))&amp;LEFT(JV!$F$5&amp;"  ",2)&amp;JV!$F$6&amp;"      ")</f>
        <v> 24C      </v>
      </c>
      <c r="H157" s="18" t="str">
        <f>LEFT(JV!A166&amp;"      ",6)</f>
        <v>      </v>
      </c>
      <c r="I157" s="18" t="str">
        <f>LEFT(JV!B166&amp;"      ",6)</f>
        <v>      </v>
      </c>
      <c r="J157" s="18" t="str">
        <f>LEFT(JV!C166&amp;"      ",6)</f>
        <v>      </v>
      </c>
      <c r="K157" s="18" t="str">
        <f>LEFT(JV!D166&amp;"      ",6)</f>
        <v>      </v>
      </c>
      <c r="L157" s="18" t="str">
        <f>LEFT(JV!E166&amp;"      ",6)</f>
        <v>      </v>
      </c>
      <c r="M157" s="18" t="str">
        <f>LEFT(JV!F166&amp;"      ",6)</f>
        <v>      </v>
      </c>
      <c r="N157" s="16" t="str">
        <f>LEFT(JV!M166&amp;"        ",8)&amp;LEFT(JV!N166&amp;"    ",4)&amp;LEFT(JV!O166&amp;"    ",4)&amp;LEFT(JV!P166&amp;" ",1)&amp;LEFT(JV!Q166&amp;"        ",8)&amp;LEFT(JV!R166&amp;" ",1)</f>
        <v>                          </v>
      </c>
    </row>
    <row r="158" spans="1:14" ht="12.75">
      <c r="A158" s="16" t="s">
        <v>169</v>
      </c>
      <c r="B158" s="18" t="str">
        <f>LEFT(JV!$C$4&amp;"        ",8)&amp;"        "&amp;2</f>
        <v>                2</v>
      </c>
      <c r="C158" s="18" t="str">
        <f>LEFT((JV!$C$5&amp;" "),4)</f>
        <v> </v>
      </c>
      <c r="D158" s="18" t="str">
        <f>LEFT((JV!J167&amp;"        "),8)</f>
        <v>        </v>
      </c>
      <c r="E158" s="18" t="str">
        <f>RIGHT("000000000000"&amp;((JV!G167+JV!H167)*100),12)</f>
        <v>000000000000</v>
      </c>
      <c r="F158" s="18" t="str">
        <f>LEFT(JV!I167&amp;"                                   ",35)</f>
        <v>                                   </v>
      </c>
      <c r="G158" s="18" t="str">
        <f>IF(AND(JV!$C$5&lt;&gt;"CR05",JV!$C$5&lt;&gt;"BD01",JV!$C$5&lt;&gt;"E10",JV!$C$5&lt;&gt;"IVE"),(IF(JV!G167&gt;0,"D",IF(JV!H167&gt;0,"C"," "))&amp;LEFT(JV!$F$5&amp;"  ",2)&amp;JV!$F$6&amp;"      "),IF(AND(OR(JV!$C$5="CR05"),JV!G167&gt;0),"-",IF(AND(OR(JV!$C$5="CR05"),JV!H167&gt;0),"+",IF(AND(OR(JV!$C$5&lt;&gt;"E10",JV!$C$5&lt;&gt;"IVE"),JV!G167&gt;0),"+",IF(AND(OR(JV!$C$5&lt;&gt;"E10",JV!$C$5&lt;&gt;"IVE"),JV!H167&gt;0),"-",IF(AND(OR(JV!$C$5="BD01"),OR(JV!G167&gt;0,JV!H167&gt;0)),"+"," ")))))&amp;LEFT(JV!$F$5&amp;"  ",2)&amp;JV!$F$6&amp;"      ")</f>
        <v> 24C      </v>
      </c>
      <c r="H158" s="18" t="str">
        <f>LEFT(JV!A167&amp;"      ",6)</f>
        <v>      </v>
      </c>
      <c r="I158" s="18" t="str">
        <f>LEFT(JV!B167&amp;"      ",6)</f>
        <v>      </v>
      </c>
      <c r="J158" s="18" t="str">
        <f>LEFT(JV!C167&amp;"      ",6)</f>
        <v>      </v>
      </c>
      <c r="K158" s="18" t="str">
        <f>LEFT(JV!D167&amp;"      ",6)</f>
        <v>      </v>
      </c>
      <c r="L158" s="18" t="str">
        <f>LEFT(JV!E167&amp;"      ",6)</f>
        <v>      </v>
      </c>
      <c r="M158" s="18" t="str">
        <f>LEFT(JV!F167&amp;"      ",6)</f>
        <v>      </v>
      </c>
      <c r="N158" s="16" t="str">
        <f>LEFT(JV!M167&amp;"        ",8)&amp;LEFT(JV!N167&amp;"    ",4)&amp;LEFT(JV!O167&amp;"    ",4)&amp;LEFT(JV!P167&amp;" ",1)&amp;LEFT(JV!Q167&amp;"        ",8)&amp;LEFT(JV!R167&amp;" ",1)</f>
        <v>                          </v>
      </c>
    </row>
    <row r="159" spans="1:14" ht="12.75">
      <c r="A159" s="16" t="s">
        <v>0</v>
      </c>
      <c r="B159" s="18" t="str">
        <f>LEFT(JV!$C$4&amp;"        ",8)&amp;"        "&amp;2</f>
        <v>                2</v>
      </c>
      <c r="C159" s="18" t="str">
        <f>LEFT((JV!$C$5&amp;" "),4)</f>
        <v> </v>
      </c>
      <c r="D159" s="18" t="str">
        <f>LEFT((JV!J168&amp;"        "),8)</f>
        <v>        </v>
      </c>
      <c r="E159" s="18" t="str">
        <f>RIGHT("000000000000"&amp;((JV!G168+JV!H168)*100),12)</f>
        <v>000000000000</v>
      </c>
      <c r="F159" s="18" t="str">
        <f>LEFT(JV!I168&amp;"                                   ",35)</f>
        <v>                                   </v>
      </c>
      <c r="G159" s="18" t="str">
        <f>IF(AND(JV!$C$5&lt;&gt;"CR05",JV!$C$5&lt;&gt;"BD01",JV!$C$5&lt;&gt;"E10",JV!$C$5&lt;&gt;"IVE"),(IF(JV!G168&gt;0,"D",IF(JV!H168&gt;0,"C"," "))&amp;LEFT(JV!$F$5&amp;"  ",2)&amp;JV!$F$6&amp;"      "),IF(AND(OR(JV!$C$5="CR05"),JV!G168&gt;0),"-",IF(AND(OR(JV!$C$5="CR05"),JV!H168&gt;0),"+",IF(AND(OR(JV!$C$5&lt;&gt;"E10",JV!$C$5&lt;&gt;"IVE"),JV!G168&gt;0),"+",IF(AND(OR(JV!$C$5&lt;&gt;"E10",JV!$C$5&lt;&gt;"IVE"),JV!H168&gt;0),"-",IF(AND(OR(JV!$C$5="BD01"),OR(JV!G168&gt;0,JV!H168&gt;0)),"+"," ")))))&amp;LEFT(JV!$F$5&amp;"  ",2)&amp;JV!$F$6&amp;"      ")</f>
        <v> 24C      </v>
      </c>
      <c r="H159" s="18" t="str">
        <f>LEFT(JV!A168&amp;"      ",6)</f>
        <v>      </v>
      </c>
      <c r="I159" s="18" t="str">
        <f>LEFT(JV!B168&amp;"      ",6)</f>
        <v>      </v>
      </c>
      <c r="J159" s="18" t="str">
        <f>LEFT(JV!C168&amp;"      ",6)</f>
        <v>      </v>
      </c>
      <c r="K159" s="18" t="str">
        <f>LEFT(JV!D168&amp;"      ",6)</f>
        <v>      </v>
      </c>
      <c r="L159" s="18" t="str">
        <f>LEFT(JV!E168&amp;"      ",6)</f>
        <v>      </v>
      </c>
      <c r="M159" s="18" t="str">
        <f>LEFT(JV!F168&amp;"      ",6)</f>
        <v>      </v>
      </c>
      <c r="N159" s="16" t="str">
        <f>LEFT(JV!M168&amp;"        ",8)&amp;LEFT(JV!N168&amp;"    ",4)&amp;LEFT(JV!O168&amp;"    ",4)&amp;LEFT(JV!P168&amp;" ",1)&amp;LEFT(JV!Q168&amp;"        ",8)&amp;LEFT(JV!R168&amp;" ",1)</f>
        <v>                          </v>
      </c>
    </row>
    <row r="160" spans="1:14" ht="12.75">
      <c r="A160" s="16" t="s">
        <v>1</v>
      </c>
      <c r="B160" s="18" t="str">
        <f>LEFT(JV!$C$4&amp;"        ",8)&amp;"        "&amp;2</f>
        <v>                2</v>
      </c>
      <c r="C160" s="18" t="str">
        <f>LEFT((JV!$C$5&amp;" "),4)</f>
        <v> </v>
      </c>
      <c r="D160" s="18" t="str">
        <f>LEFT((JV!J169&amp;"        "),8)</f>
        <v>        </v>
      </c>
      <c r="E160" s="18" t="str">
        <f>RIGHT("000000000000"&amp;((JV!G169+JV!H169)*100),12)</f>
        <v>000000000000</v>
      </c>
      <c r="F160" s="18" t="str">
        <f>LEFT(JV!I169&amp;"                                   ",35)</f>
        <v>                                   </v>
      </c>
      <c r="G160" s="18" t="str">
        <f>IF(AND(JV!$C$5&lt;&gt;"CR05",JV!$C$5&lt;&gt;"BD01",JV!$C$5&lt;&gt;"E10",JV!$C$5&lt;&gt;"IVE"),(IF(JV!G169&gt;0,"D",IF(JV!H169&gt;0,"C"," "))&amp;LEFT(JV!$F$5&amp;"  ",2)&amp;JV!$F$6&amp;"      "),IF(AND(OR(JV!$C$5="CR05"),JV!G169&gt;0),"-",IF(AND(OR(JV!$C$5="CR05"),JV!H169&gt;0),"+",IF(AND(OR(JV!$C$5&lt;&gt;"E10",JV!$C$5&lt;&gt;"IVE"),JV!G169&gt;0),"+",IF(AND(OR(JV!$C$5&lt;&gt;"E10",JV!$C$5&lt;&gt;"IVE"),JV!H169&gt;0),"-",IF(AND(OR(JV!$C$5="BD01"),OR(JV!G169&gt;0,JV!H169&gt;0)),"+"," ")))))&amp;LEFT(JV!$F$5&amp;"  ",2)&amp;JV!$F$6&amp;"      ")</f>
        <v> 24C      </v>
      </c>
      <c r="H160" s="18" t="str">
        <f>LEFT(JV!A169&amp;"      ",6)</f>
        <v>      </v>
      </c>
      <c r="I160" s="18" t="str">
        <f>LEFT(JV!B169&amp;"      ",6)</f>
        <v>      </v>
      </c>
      <c r="J160" s="18" t="str">
        <f>LEFT(JV!C169&amp;"      ",6)</f>
        <v>      </v>
      </c>
      <c r="K160" s="18" t="str">
        <f>LEFT(JV!D169&amp;"      ",6)</f>
        <v>      </v>
      </c>
      <c r="L160" s="18" t="str">
        <f>LEFT(JV!E169&amp;"      ",6)</f>
        <v>      </v>
      </c>
      <c r="M160" s="18" t="str">
        <f>LEFT(JV!F169&amp;"      ",6)</f>
        <v>      </v>
      </c>
      <c r="N160" s="16" t="str">
        <f>LEFT(JV!M169&amp;"        ",8)&amp;LEFT(JV!N169&amp;"    ",4)&amp;LEFT(JV!O169&amp;"    ",4)&amp;LEFT(JV!P169&amp;" ",1)&amp;LEFT(JV!Q169&amp;"        ",8)&amp;LEFT(JV!R169&amp;" ",1)</f>
        <v>                          </v>
      </c>
    </row>
    <row r="161" spans="1:14" ht="12.75">
      <c r="A161" s="16" t="s">
        <v>2</v>
      </c>
      <c r="B161" s="18" t="str">
        <f>LEFT(JV!$C$4&amp;"        ",8)&amp;"        "&amp;2</f>
        <v>                2</v>
      </c>
      <c r="C161" s="18" t="str">
        <f>LEFT((JV!$C$5&amp;" "),4)</f>
        <v> </v>
      </c>
      <c r="D161" s="18" t="str">
        <f>LEFT((JV!J170&amp;"        "),8)</f>
        <v>        </v>
      </c>
      <c r="E161" s="18" t="str">
        <f>RIGHT("000000000000"&amp;((JV!G170+JV!H170)*100),12)</f>
        <v>000000000000</v>
      </c>
      <c r="F161" s="18" t="str">
        <f>LEFT(JV!I170&amp;"                                   ",35)</f>
        <v>                                   </v>
      </c>
      <c r="G161" s="18" t="str">
        <f>IF(AND(JV!$C$5&lt;&gt;"CR05",JV!$C$5&lt;&gt;"BD01",JV!$C$5&lt;&gt;"E10",JV!$C$5&lt;&gt;"IVE"),(IF(JV!G170&gt;0,"D",IF(JV!H170&gt;0,"C"," "))&amp;LEFT(JV!$F$5&amp;"  ",2)&amp;JV!$F$6&amp;"      "),IF(AND(OR(JV!$C$5="CR05"),JV!G170&gt;0),"-",IF(AND(OR(JV!$C$5="CR05"),JV!H170&gt;0),"+",IF(AND(OR(JV!$C$5&lt;&gt;"E10",JV!$C$5&lt;&gt;"IVE"),JV!G170&gt;0),"+",IF(AND(OR(JV!$C$5&lt;&gt;"E10",JV!$C$5&lt;&gt;"IVE"),JV!H170&gt;0),"-",IF(AND(OR(JV!$C$5="BD01"),OR(JV!G170&gt;0,JV!H170&gt;0)),"+"," ")))))&amp;LEFT(JV!$F$5&amp;"  ",2)&amp;JV!$F$6&amp;"      ")</f>
        <v> 24C      </v>
      </c>
      <c r="H161" s="18" t="str">
        <f>LEFT(JV!A170&amp;"      ",6)</f>
        <v>      </v>
      </c>
      <c r="I161" s="18" t="str">
        <f>LEFT(JV!B170&amp;"      ",6)</f>
        <v>      </v>
      </c>
      <c r="J161" s="18" t="str">
        <f>LEFT(JV!C170&amp;"      ",6)</f>
        <v>      </v>
      </c>
      <c r="K161" s="18" t="str">
        <f>LEFT(JV!D170&amp;"      ",6)</f>
        <v>      </v>
      </c>
      <c r="L161" s="18" t="str">
        <f>LEFT(JV!E170&amp;"      ",6)</f>
        <v>      </v>
      </c>
      <c r="M161" s="18" t="str">
        <f>LEFT(JV!F170&amp;"      ",6)</f>
        <v>      </v>
      </c>
      <c r="N161" s="16" t="str">
        <f>LEFT(JV!M170&amp;"        ",8)&amp;LEFT(JV!N170&amp;"    ",4)&amp;LEFT(JV!O170&amp;"    ",4)&amp;LEFT(JV!P170&amp;" ",1)&amp;LEFT(JV!Q170&amp;"        ",8)&amp;LEFT(JV!R170&amp;" ",1)</f>
        <v>                          </v>
      </c>
    </row>
    <row r="162" spans="1:14" ht="12.75">
      <c r="A162" s="16" t="s">
        <v>3</v>
      </c>
      <c r="B162" s="18" t="str">
        <f>LEFT(JV!$C$4&amp;"        ",8)&amp;"        "&amp;2</f>
        <v>                2</v>
      </c>
      <c r="C162" s="18" t="str">
        <f>LEFT((JV!$C$5&amp;" "),4)</f>
        <v> </v>
      </c>
      <c r="D162" s="18" t="str">
        <f>LEFT((JV!J171&amp;"        "),8)</f>
        <v>        </v>
      </c>
      <c r="E162" s="18" t="str">
        <f>RIGHT("000000000000"&amp;((JV!G171+JV!H171)*100),12)</f>
        <v>000000000000</v>
      </c>
      <c r="F162" s="18" t="str">
        <f>LEFT(JV!I171&amp;"                                   ",35)</f>
        <v>                                   </v>
      </c>
      <c r="G162" s="18" t="str">
        <f>IF(AND(JV!$C$5&lt;&gt;"CR05",JV!$C$5&lt;&gt;"BD01",JV!$C$5&lt;&gt;"E10",JV!$C$5&lt;&gt;"IVE"),(IF(JV!G171&gt;0,"D",IF(JV!H171&gt;0,"C"," "))&amp;LEFT(JV!$F$5&amp;"  ",2)&amp;JV!$F$6&amp;"      "),IF(AND(OR(JV!$C$5="CR05"),JV!G171&gt;0),"-",IF(AND(OR(JV!$C$5="CR05"),JV!H171&gt;0),"+",IF(AND(OR(JV!$C$5&lt;&gt;"E10",JV!$C$5&lt;&gt;"IVE"),JV!G171&gt;0),"+",IF(AND(OR(JV!$C$5&lt;&gt;"E10",JV!$C$5&lt;&gt;"IVE"),JV!H171&gt;0),"-",IF(AND(OR(JV!$C$5="BD01"),OR(JV!G171&gt;0,JV!H171&gt;0)),"+"," ")))))&amp;LEFT(JV!$F$5&amp;"  ",2)&amp;JV!$F$6&amp;"      ")</f>
        <v> 24C      </v>
      </c>
      <c r="H162" s="18" t="str">
        <f>LEFT(JV!A171&amp;"      ",6)</f>
        <v>      </v>
      </c>
      <c r="I162" s="18" t="str">
        <f>LEFT(JV!B171&amp;"      ",6)</f>
        <v>      </v>
      </c>
      <c r="J162" s="18" t="str">
        <f>LEFT(JV!C171&amp;"      ",6)</f>
        <v>      </v>
      </c>
      <c r="K162" s="18" t="str">
        <f>LEFT(JV!D171&amp;"      ",6)</f>
        <v>      </v>
      </c>
      <c r="L162" s="18" t="str">
        <f>LEFT(JV!E171&amp;"      ",6)</f>
        <v>      </v>
      </c>
      <c r="M162" s="18" t="str">
        <f>LEFT(JV!F171&amp;"      ",6)</f>
        <v>      </v>
      </c>
      <c r="N162" s="16" t="str">
        <f>LEFT(JV!M171&amp;"        ",8)&amp;LEFT(JV!N171&amp;"    ",4)&amp;LEFT(JV!O171&amp;"    ",4)&amp;LEFT(JV!P171&amp;" ",1)&amp;LEFT(JV!Q171&amp;"        ",8)&amp;LEFT(JV!R171&amp;" ",1)</f>
        <v>                          </v>
      </c>
    </row>
    <row r="163" spans="1:14" ht="12.75">
      <c r="A163" s="16" t="s">
        <v>4</v>
      </c>
      <c r="B163" s="18" t="str">
        <f>LEFT(JV!$C$4&amp;"        ",8)&amp;"        "&amp;2</f>
        <v>                2</v>
      </c>
      <c r="C163" s="18" t="str">
        <f>LEFT((JV!$C$5&amp;" "),4)</f>
        <v> </v>
      </c>
      <c r="D163" s="18" t="str">
        <f>LEFT((JV!J172&amp;"        "),8)</f>
        <v>        </v>
      </c>
      <c r="E163" s="18" t="str">
        <f>RIGHT("000000000000"&amp;((JV!G172+JV!H172)*100),12)</f>
        <v>000000000000</v>
      </c>
      <c r="F163" s="18" t="str">
        <f>LEFT(JV!I172&amp;"                                   ",35)</f>
        <v>                                   </v>
      </c>
      <c r="G163" s="18" t="str">
        <f>IF(AND(JV!$C$5&lt;&gt;"CR05",JV!$C$5&lt;&gt;"BD01",JV!$C$5&lt;&gt;"E10",JV!$C$5&lt;&gt;"IVE"),(IF(JV!G172&gt;0,"D",IF(JV!H172&gt;0,"C"," "))&amp;LEFT(JV!$F$5&amp;"  ",2)&amp;JV!$F$6&amp;"      "),IF(AND(OR(JV!$C$5="CR05"),JV!G172&gt;0),"-",IF(AND(OR(JV!$C$5="CR05"),JV!H172&gt;0),"+",IF(AND(OR(JV!$C$5&lt;&gt;"E10",JV!$C$5&lt;&gt;"IVE"),JV!G172&gt;0),"+",IF(AND(OR(JV!$C$5&lt;&gt;"E10",JV!$C$5&lt;&gt;"IVE"),JV!H172&gt;0),"-",IF(AND(OR(JV!$C$5="BD01"),OR(JV!G172&gt;0,JV!H172&gt;0)),"+"," ")))))&amp;LEFT(JV!$F$5&amp;"  ",2)&amp;JV!$F$6&amp;"      ")</f>
        <v> 24C      </v>
      </c>
      <c r="H163" s="18" t="str">
        <f>LEFT(JV!A172&amp;"      ",6)</f>
        <v>      </v>
      </c>
      <c r="I163" s="18" t="str">
        <f>LEFT(JV!B172&amp;"      ",6)</f>
        <v>      </v>
      </c>
      <c r="J163" s="18" t="str">
        <f>LEFT(JV!C172&amp;"      ",6)</f>
        <v>      </v>
      </c>
      <c r="K163" s="18" t="str">
        <f>LEFT(JV!D172&amp;"      ",6)</f>
        <v>      </v>
      </c>
      <c r="L163" s="18" t="str">
        <f>LEFT(JV!E172&amp;"      ",6)</f>
        <v>      </v>
      </c>
      <c r="M163" s="18" t="str">
        <f>LEFT(JV!F172&amp;"      ",6)</f>
        <v>      </v>
      </c>
      <c r="N163" s="16" t="str">
        <f>LEFT(JV!M172&amp;"        ",8)&amp;LEFT(JV!N172&amp;"    ",4)&amp;LEFT(JV!O172&amp;"    ",4)&amp;LEFT(JV!P172&amp;" ",1)&amp;LEFT(JV!Q172&amp;"        ",8)&amp;LEFT(JV!R172&amp;" ",1)</f>
        <v>                          </v>
      </c>
    </row>
    <row r="164" spans="1:14" ht="12.75">
      <c r="A164" s="16" t="s">
        <v>294</v>
      </c>
      <c r="B164" s="18" t="str">
        <f>LEFT(JV!$C$4&amp;"        ",8)&amp;"        "&amp;2</f>
        <v>                2</v>
      </c>
      <c r="C164" s="18" t="str">
        <f>LEFT((JV!$C$5&amp;" "),4)</f>
        <v> </v>
      </c>
      <c r="D164" s="18" t="str">
        <f>LEFT((JV!J173&amp;"        "),8)</f>
        <v>        </v>
      </c>
      <c r="E164" s="18" t="str">
        <f>RIGHT("000000000000"&amp;((JV!G173+JV!H173)*100),12)</f>
        <v>000000000000</v>
      </c>
      <c r="F164" s="18" t="str">
        <f>LEFT(JV!I173&amp;"                                   ",35)</f>
        <v>                                   </v>
      </c>
      <c r="G164" s="18" t="str">
        <f>IF(AND(JV!$C$5&lt;&gt;"CR05",JV!$C$5&lt;&gt;"BD01",JV!$C$5&lt;&gt;"E10",JV!$C$5&lt;&gt;"IVE"),(IF(JV!G173&gt;0,"D",IF(JV!H173&gt;0,"C"," "))&amp;LEFT(JV!$F$5&amp;"  ",2)&amp;JV!$F$6&amp;"      "),IF(AND(OR(JV!$C$5="CR05"),JV!G173&gt;0),"-",IF(AND(OR(JV!$C$5="CR05"),JV!H173&gt;0),"+",IF(AND(OR(JV!$C$5&lt;&gt;"E10",JV!$C$5&lt;&gt;"IVE"),JV!G173&gt;0),"+",IF(AND(OR(JV!$C$5&lt;&gt;"E10",JV!$C$5&lt;&gt;"IVE"),JV!H173&gt;0),"-",IF(AND(OR(JV!$C$5="BD01"),OR(JV!G173&gt;0,JV!H173&gt;0)),"+"," ")))))&amp;LEFT(JV!$F$5&amp;"  ",2)&amp;JV!$F$6&amp;"      ")</f>
        <v> 24C      </v>
      </c>
      <c r="H164" s="18" t="str">
        <f>LEFT(JV!A173&amp;"      ",6)</f>
        <v>      </v>
      </c>
      <c r="I164" s="18" t="str">
        <f>LEFT(JV!B173&amp;"      ",6)</f>
        <v>      </v>
      </c>
      <c r="J164" s="18" t="str">
        <f>LEFT(JV!C173&amp;"      ",6)</f>
        <v>      </v>
      </c>
      <c r="K164" s="18" t="str">
        <f>LEFT(JV!D173&amp;"      ",6)</f>
        <v>      </v>
      </c>
      <c r="L164" s="18" t="str">
        <f>LEFT(JV!E173&amp;"      ",6)</f>
        <v>      </v>
      </c>
      <c r="M164" s="18" t="str">
        <f>LEFT(JV!F173&amp;"      ",6)</f>
        <v>      </v>
      </c>
      <c r="N164" s="16" t="str">
        <f>LEFT(JV!M173&amp;"        ",8)&amp;LEFT(JV!N173&amp;"    ",4)&amp;LEFT(JV!O173&amp;"    ",4)&amp;LEFT(JV!P173&amp;" ",1)&amp;LEFT(JV!Q173&amp;"        ",8)&amp;LEFT(JV!R173&amp;" ",1)</f>
        <v>                          </v>
      </c>
    </row>
    <row r="165" spans="1:14" ht="12.75">
      <c r="A165" s="16" t="s">
        <v>295</v>
      </c>
      <c r="B165" s="18" t="str">
        <f>LEFT(JV!$C$4&amp;"        ",8)&amp;"        "&amp;2</f>
        <v>                2</v>
      </c>
      <c r="C165" s="18" t="str">
        <f>LEFT((JV!$C$5&amp;" "),4)</f>
        <v> </v>
      </c>
      <c r="D165" s="18" t="str">
        <f>LEFT((JV!J174&amp;"        "),8)</f>
        <v>        </v>
      </c>
      <c r="E165" s="18" t="str">
        <f>RIGHT("000000000000"&amp;((JV!G174+JV!H174)*100),12)</f>
        <v>000000000000</v>
      </c>
      <c r="F165" s="18" t="str">
        <f>LEFT(JV!I174&amp;"                                   ",35)</f>
        <v>                                   </v>
      </c>
      <c r="G165" s="18" t="str">
        <f>IF(AND(JV!$C$5&lt;&gt;"CR05",JV!$C$5&lt;&gt;"BD01",JV!$C$5&lt;&gt;"E10",JV!$C$5&lt;&gt;"IVE"),(IF(JV!G174&gt;0,"D",IF(JV!H174&gt;0,"C"," "))&amp;LEFT(JV!$F$5&amp;"  ",2)&amp;JV!$F$6&amp;"      "),IF(AND(OR(JV!$C$5="CR05"),JV!G174&gt;0),"-",IF(AND(OR(JV!$C$5="CR05"),JV!H174&gt;0),"+",IF(AND(OR(JV!$C$5&lt;&gt;"E10",JV!$C$5&lt;&gt;"IVE"),JV!G174&gt;0),"+",IF(AND(OR(JV!$C$5&lt;&gt;"E10",JV!$C$5&lt;&gt;"IVE"),JV!H174&gt;0),"-",IF(AND(OR(JV!$C$5="BD01"),OR(JV!G174&gt;0,JV!H174&gt;0)),"+"," ")))))&amp;LEFT(JV!$F$5&amp;"  ",2)&amp;JV!$F$6&amp;"      ")</f>
        <v> 24C      </v>
      </c>
      <c r="H165" s="18" t="str">
        <f>LEFT(JV!A174&amp;"      ",6)</f>
        <v>      </v>
      </c>
      <c r="I165" s="18" t="str">
        <f>LEFT(JV!B174&amp;"      ",6)</f>
        <v>      </v>
      </c>
      <c r="J165" s="18" t="str">
        <f>LEFT(JV!C174&amp;"      ",6)</f>
        <v>      </v>
      </c>
      <c r="K165" s="18" t="str">
        <f>LEFT(JV!D174&amp;"      ",6)</f>
        <v>      </v>
      </c>
      <c r="L165" s="18" t="str">
        <f>LEFT(JV!E174&amp;"      ",6)</f>
        <v>      </v>
      </c>
      <c r="M165" s="18" t="str">
        <f>LEFT(JV!F174&amp;"      ",6)</f>
        <v>      </v>
      </c>
      <c r="N165" s="16" t="str">
        <f>LEFT(JV!M174&amp;"        ",8)&amp;LEFT(JV!N174&amp;"    ",4)&amp;LEFT(JV!O174&amp;"    ",4)&amp;LEFT(JV!P174&amp;" ",1)&amp;LEFT(JV!Q174&amp;"        ",8)&amp;LEFT(JV!R174&amp;" ",1)</f>
        <v>                          </v>
      </c>
    </row>
    <row r="166" spans="1:14" ht="12.75">
      <c r="A166" s="16" t="s">
        <v>296</v>
      </c>
      <c r="B166" s="18" t="str">
        <f>LEFT(JV!$C$4&amp;"        ",8)&amp;"        "&amp;2</f>
        <v>                2</v>
      </c>
      <c r="C166" s="18" t="str">
        <f>LEFT((JV!$C$5&amp;" "),4)</f>
        <v> </v>
      </c>
      <c r="D166" s="18" t="str">
        <f>LEFT((JV!J175&amp;"        "),8)</f>
        <v>        </v>
      </c>
      <c r="E166" s="18" t="str">
        <f>RIGHT("000000000000"&amp;((JV!G175+JV!H175)*100),12)</f>
        <v>000000000000</v>
      </c>
      <c r="F166" s="18" t="str">
        <f>LEFT(JV!I175&amp;"                                   ",35)</f>
        <v>                                   </v>
      </c>
      <c r="G166" s="18" t="str">
        <f>IF(AND(JV!$C$5&lt;&gt;"CR05",JV!$C$5&lt;&gt;"BD01",JV!$C$5&lt;&gt;"E10",JV!$C$5&lt;&gt;"IVE"),(IF(JV!G175&gt;0,"D",IF(JV!H175&gt;0,"C"," "))&amp;LEFT(JV!$F$5&amp;"  ",2)&amp;JV!$F$6&amp;"      "),IF(AND(OR(JV!$C$5="CR05"),JV!G175&gt;0),"-",IF(AND(OR(JV!$C$5="CR05"),JV!H175&gt;0),"+",IF(AND(OR(JV!$C$5&lt;&gt;"E10",JV!$C$5&lt;&gt;"IVE"),JV!G175&gt;0),"+",IF(AND(OR(JV!$C$5&lt;&gt;"E10",JV!$C$5&lt;&gt;"IVE"),JV!H175&gt;0),"-",IF(AND(OR(JV!$C$5="BD01"),OR(JV!G175&gt;0,JV!H175&gt;0)),"+"," ")))))&amp;LEFT(JV!$F$5&amp;"  ",2)&amp;JV!$F$6&amp;"      ")</f>
        <v> 24C      </v>
      </c>
      <c r="H166" s="18" t="str">
        <f>LEFT(JV!A175&amp;"      ",6)</f>
        <v>      </v>
      </c>
      <c r="I166" s="18" t="str">
        <f>LEFT(JV!B175&amp;"      ",6)</f>
        <v>      </v>
      </c>
      <c r="J166" s="18" t="str">
        <f>LEFT(JV!C175&amp;"      ",6)</f>
        <v>      </v>
      </c>
      <c r="K166" s="18" t="str">
        <f>LEFT(JV!D175&amp;"      ",6)</f>
        <v>      </v>
      </c>
      <c r="L166" s="18" t="str">
        <f>LEFT(JV!E175&amp;"      ",6)</f>
        <v>      </v>
      </c>
      <c r="M166" s="18" t="str">
        <f>LEFT(JV!F175&amp;"      ",6)</f>
        <v>      </v>
      </c>
      <c r="N166" s="16" t="str">
        <f>LEFT(JV!M175&amp;"        ",8)&amp;LEFT(JV!N175&amp;"    ",4)&amp;LEFT(JV!O175&amp;"    ",4)&amp;LEFT(JV!P175&amp;" ",1)&amp;LEFT(JV!Q175&amp;"        ",8)&amp;LEFT(JV!R175&amp;" ",1)</f>
        <v>                          </v>
      </c>
    </row>
    <row r="167" spans="1:14" ht="12.75">
      <c r="A167" s="16" t="s">
        <v>297</v>
      </c>
      <c r="B167" s="18" t="str">
        <f>LEFT(JV!$C$4&amp;"        ",8)&amp;"        "&amp;2</f>
        <v>                2</v>
      </c>
      <c r="C167" s="18" t="str">
        <f>LEFT((JV!$C$5&amp;" "),4)</f>
        <v> </v>
      </c>
      <c r="D167" s="18" t="str">
        <f>LEFT((JV!J176&amp;"        "),8)</f>
        <v>        </v>
      </c>
      <c r="E167" s="18" t="str">
        <f>RIGHT("000000000000"&amp;((JV!G176+JV!H176)*100),12)</f>
        <v>000000000000</v>
      </c>
      <c r="F167" s="18" t="str">
        <f>LEFT(JV!I176&amp;"                                   ",35)</f>
        <v>                                   </v>
      </c>
      <c r="G167" s="18" t="str">
        <f>IF(AND(JV!$C$5&lt;&gt;"CR05",JV!$C$5&lt;&gt;"BD01",JV!$C$5&lt;&gt;"E10",JV!$C$5&lt;&gt;"IVE"),(IF(JV!G176&gt;0,"D",IF(JV!H176&gt;0,"C"," "))&amp;LEFT(JV!$F$5&amp;"  ",2)&amp;JV!$F$6&amp;"      "),IF(AND(OR(JV!$C$5="CR05"),JV!G176&gt;0),"-",IF(AND(OR(JV!$C$5="CR05"),JV!H176&gt;0),"+",IF(AND(OR(JV!$C$5&lt;&gt;"E10",JV!$C$5&lt;&gt;"IVE"),JV!G176&gt;0),"+",IF(AND(OR(JV!$C$5&lt;&gt;"E10",JV!$C$5&lt;&gt;"IVE"),JV!H176&gt;0),"-",IF(AND(OR(JV!$C$5="BD01"),OR(JV!G176&gt;0,JV!H176&gt;0)),"+"," ")))))&amp;LEFT(JV!$F$5&amp;"  ",2)&amp;JV!$F$6&amp;"      ")</f>
        <v> 24C      </v>
      </c>
      <c r="H167" s="18" t="str">
        <f>LEFT(JV!A176&amp;"      ",6)</f>
        <v>      </v>
      </c>
      <c r="I167" s="18" t="str">
        <f>LEFT(JV!B176&amp;"      ",6)</f>
        <v>      </v>
      </c>
      <c r="J167" s="18" t="str">
        <f>LEFT(JV!C176&amp;"      ",6)</f>
        <v>      </v>
      </c>
      <c r="K167" s="18" t="str">
        <f>LEFT(JV!D176&amp;"      ",6)</f>
        <v>      </v>
      </c>
      <c r="L167" s="18" t="str">
        <f>LEFT(JV!E176&amp;"      ",6)</f>
        <v>      </v>
      </c>
      <c r="M167" s="18" t="str">
        <f>LEFT(JV!F176&amp;"      ",6)</f>
        <v>      </v>
      </c>
      <c r="N167" s="16" t="str">
        <f>LEFT(JV!M176&amp;"        ",8)&amp;LEFT(JV!N176&amp;"    ",4)&amp;LEFT(JV!O176&amp;"    ",4)&amp;LEFT(JV!P176&amp;" ",1)&amp;LEFT(JV!Q176&amp;"        ",8)&amp;LEFT(JV!R176&amp;" ",1)</f>
        <v>                          </v>
      </c>
    </row>
    <row r="168" spans="1:14" ht="12.75">
      <c r="A168" s="16" t="s">
        <v>298</v>
      </c>
      <c r="B168" s="18" t="str">
        <f>LEFT(JV!$C$4&amp;"        ",8)&amp;"        "&amp;2</f>
        <v>                2</v>
      </c>
      <c r="C168" s="18" t="str">
        <f>LEFT((JV!$C$5&amp;" "),4)</f>
        <v> </v>
      </c>
      <c r="D168" s="18" t="str">
        <f>LEFT((JV!J177&amp;"        "),8)</f>
        <v>        </v>
      </c>
      <c r="E168" s="18" t="str">
        <f>RIGHT("000000000000"&amp;((JV!G177+JV!H177)*100),12)</f>
        <v>000000000000</v>
      </c>
      <c r="F168" s="18" t="str">
        <f>LEFT(JV!I177&amp;"                                   ",35)</f>
        <v>                                   </v>
      </c>
      <c r="G168" s="18" t="str">
        <f>IF(AND(JV!$C$5&lt;&gt;"CR05",JV!$C$5&lt;&gt;"BD01",JV!$C$5&lt;&gt;"E10",JV!$C$5&lt;&gt;"IVE"),(IF(JV!G177&gt;0,"D",IF(JV!H177&gt;0,"C"," "))&amp;LEFT(JV!$F$5&amp;"  ",2)&amp;JV!$F$6&amp;"      "),IF(AND(OR(JV!$C$5="CR05"),JV!G177&gt;0),"-",IF(AND(OR(JV!$C$5="CR05"),JV!H177&gt;0),"+",IF(AND(OR(JV!$C$5&lt;&gt;"E10",JV!$C$5&lt;&gt;"IVE"),JV!G177&gt;0),"+",IF(AND(OR(JV!$C$5&lt;&gt;"E10",JV!$C$5&lt;&gt;"IVE"),JV!H177&gt;0),"-",IF(AND(OR(JV!$C$5="BD01"),OR(JV!G177&gt;0,JV!H177&gt;0)),"+"," ")))))&amp;LEFT(JV!$F$5&amp;"  ",2)&amp;JV!$F$6&amp;"      ")</f>
        <v> 24C      </v>
      </c>
      <c r="H168" s="18" t="str">
        <f>LEFT(JV!A177&amp;"      ",6)</f>
        <v>      </v>
      </c>
      <c r="I168" s="18" t="str">
        <f>LEFT(JV!B177&amp;"      ",6)</f>
        <v>      </v>
      </c>
      <c r="J168" s="18" t="str">
        <f>LEFT(JV!C177&amp;"      ",6)</f>
        <v>      </v>
      </c>
      <c r="K168" s="18" t="str">
        <f>LEFT(JV!D177&amp;"      ",6)</f>
        <v>      </v>
      </c>
      <c r="L168" s="18" t="str">
        <f>LEFT(JV!E177&amp;"      ",6)</f>
        <v>      </v>
      </c>
      <c r="M168" s="18" t="str">
        <f>LEFT(JV!F177&amp;"      ",6)</f>
        <v>      </v>
      </c>
      <c r="N168" s="16" t="str">
        <f>LEFT(JV!M177&amp;"        ",8)&amp;LEFT(JV!N177&amp;"    ",4)&amp;LEFT(JV!O177&amp;"    ",4)&amp;LEFT(JV!P177&amp;" ",1)&amp;LEFT(JV!Q177&amp;"        ",8)&amp;LEFT(JV!R177&amp;" ",1)</f>
        <v>                          </v>
      </c>
    </row>
    <row r="169" spans="1:14" ht="12.75">
      <c r="A169" s="16" t="s">
        <v>299</v>
      </c>
      <c r="B169" s="18" t="str">
        <f>LEFT(JV!$C$4&amp;"        ",8)&amp;"        "&amp;2</f>
        <v>                2</v>
      </c>
      <c r="C169" s="18" t="str">
        <f>LEFT((JV!$C$5&amp;" "),4)</f>
        <v> </v>
      </c>
      <c r="D169" s="18" t="str">
        <f>LEFT((JV!J178&amp;"        "),8)</f>
        <v>        </v>
      </c>
      <c r="E169" s="18" t="str">
        <f>RIGHT("000000000000"&amp;((JV!G178+JV!H178)*100),12)</f>
        <v>000000000000</v>
      </c>
      <c r="F169" s="18" t="str">
        <f>LEFT(JV!I178&amp;"                                   ",35)</f>
        <v>                                   </v>
      </c>
      <c r="G169" s="18" t="str">
        <f>IF(AND(JV!$C$5&lt;&gt;"CR05",JV!$C$5&lt;&gt;"BD01",JV!$C$5&lt;&gt;"E10",JV!$C$5&lt;&gt;"IVE"),(IF(JV!G178&gt;0,"D",IF(JV!H178&gt;0,"C"," "))&amp;LEFT(JV!$F$5&amp;"  ",2)&amp;JV!$F$6&amp;"      "),IF(AND(OR(JV!$C$5="CR05"),JV!G178&gt;0),"-",IF(AND(OR(JV!$C$5="CR05"),JV!H178&gt;0),"+",IF(AND(OR(JV!$C$5&lt;&gt;"E10",JV!$C$5&lt;&gt;"IVE"),JV!G178&gt;0),"+",IF(AND(OR(JV!$C$5&lt;&gt;"E10",JV!$C$5&lt;&gt;"IVE"),JV!H178&gt;0),"-",IF(AND(OR(JV!$C$5="BD01"),OR(JV!G178&gt;0,JV!H178&gt;0)),"+"," ")))))&amp;LEFT(JV!$F$5&amp;"  ",2)&amp;JV!$F$6&amp;"      ")</f>
        <v> 24C      </v>
      </c>
      <c r="H169" s="18" t="str">
        <f>LEFT(JV!A178&amp;"      ",6)</f>
        <v>      </v>
      </c>
      <c r="I169" s="18" t="str">
        <f>LEFT(JV!B178&amp;"      ",6)</f>
        <v>      </v>
      </c>
      <c r="J169" s="18" t="str">
        <f>LEFT(JV!C178&amp;"      ",6)</f>
        <v>      </v>
      </c>
      <c r="K169" s="18" t="str">
        <f>LEFT(JV!D178&amp;"      ",6)</f>
        <v>      </v>
      </c>
      <c r="L169" s="18" t="str">
        <f>LEFT(JV!E178&amp;"      ",6)</f>
        <v>      </v>
      </c>
      <c r="M169" s="18" t="str">
        <f>LEFT(JV!F178&amp;"      ",6)</f>
        <v>      </v>
      </c>
      <c r="N169" s="16" t="str">
        <f>LEFT(JV!M178&amp;"        ",8)&amp;LEFT(JV!N178&amp;"    ",4)&amp;LEFT(JV!O178&amp;"    ",4)&amp;LEFT(JV!P178&amp;" ",1)&amp;LEFT(JV!Q178&amp;"        ",8)&amp;LEFT(JV!R178&amp;" ",1)</f>
        <v>                          </v>
      </c>
    </row>
    <row r="170" spans="1:14" ht="12.75">
      <c r="A170" s="16" t="s">
        <v>300</v>
      </c>
      <c r="B170" s="18" t="str">
        <f>LEFT(JV!$C$4&amp;"        ",8)&amp;"        "&amp;2</f>
        <v>                2</v>
      </c>
      <c r="C170" s="18" t="str">
        <f>LEFT((JV!$C$5&amp;" "),4)</f>
        <v> </v>
      </c>
      <c r="D170" s="18" t="str">
        <f>LEFT((JV!J179&amp;"        "),8)</f>
        <v>        </v>
      </c>
      <c r="E170" s="18" t="str">
        <f>RIGHT("000000000000"&amp;((JV!G179+JV!H179)*100),12)</f>
        <v>000000000000</v>
      </c>
      <c r="F170" s="18" t="str">
        <f>LEFT(JV!I179&amp;"                                   ",35)</f>
        <v>                                   </v>
      </c>
      <c r="G170" s="18" t="str">
        <f>IF(AND(JV!$C$5&lt;&gt;"CR05",JV!$C$5&lt;&gt;"BD01",JV!$C$5&lt;&gt;"E10",JV!$C$5&lt;&gt;"IVE"),(IF(JV!G179&gt;0,"D",IF(JV!H179&gt;0,"C"," "))&amp;LEFT(JV!$F$5&amp;"  ",2)&amp;JV!$F$6&amp;"      "),IF(AND(OR(JV!$C$5="CR05"),JV!G179&gt;0),"-",IF(AND(OR(JV!$C$5="CR05"),JV!H179&gt;0),"+",IF(AND(OR(JV!$C$5&lt;&gt;"E10",JV!$C$5&lt;&gt;"IVE"),JV!G179&gt;0),"+",IF(AND(OR(JV!$C$5&lt;&gt;"E10",JV!$C$5&lt;&gt;"IVE"),JV!H179&gt;0),"-",IF(AND(OR(JV!$C$5="BD01"),OR(JV!G179&gt;0,JV!H179&gt;0)),"+"," ")))))&amp;LEFT(JV!$F$5&amp;"  ",2)&amp;JV!$F$6&amp;"      ")</f>
        <v> 24C      </v>
      </c>
      <c r="H170" s="18" t="str">
        <f>LEFT(JV!A179&amp;"      ",6)</f>
        <v>      </v>
      </c>
      <c r="I170" s="18" t="str">
        <f>LEFT(JV!B179&amp;"      ",6)</f>
        <v>      </v>
      </c>
      <c r="J170" s="18" t="str">
        <f>LEFT(JV!C179&amp;"      ",6)</f>
        <v>      </v>
      </c>
      <c r="K170" s="18" t="str">
        <f>LEFT(JV!D179&amp;"      ",6)</f>
        <v>      </v>
      </c>
      <c r="L170" s="18" t="str">
        <f>LEFT(JV!E179&amp;"      ",6)</f>
        <v>      </v>
      </c>
      <c r="M170" s="18" t="str">
        <f>LEFT(JV!F179&amp;"      ",6)</f>
        <v>      </v>
      </c>
      <c r="N170" s="16" t="str">
        <f>LEFT(JV!M179&amp;"        ",8)&amp;LEFT(JV!N179&amp;"    ",4)&amp;LEFT(JV!O179&amp;"    ",4)&amp;LEFT(JV!P179&amp;" ",1)&amp;LEFT(JV!Q179&amp;"        ",8)&amp;LEFT(JV!R179&amp;" ",1)</f>
        <v>                          </v>
      </c>
    </row>
    <row r="171" spans="1:14" ht="12.75">
      <c r="A171" s="16" t="s">
        <v>301</v>
      </c>
      <c r="B171" s="18" t="str">
        <f>LEFT(JV!$C$4&amp;"        ",8)&amp;"        "&amp;2</f>
        <v>                2</v>
      </c>
      <c r="C171" s="18" t="str">
        <f>LEFT((JV!$C$5&amp;" "),4)</f>
        <v> </v>
      </c>
      <c r="D171" s="18" t="str">
        <f>LEFT((JV!J180&amp;"        "),8)</f>
        <v>        </v>
      </c>
      <c r="E171" s="18" t="str">
        <f>RIGHT("000000000000"&amp;((JV!G180+JV!H180)*100),12)</f>
        <v>000000000000</v>
      </c>
      <c r="F171" s="18" t="str">
        <f>LEFT(JV!I180&amp;"                                   ",35)</f>
        <v>                                   </v>
      </c>
      <c r="G171" s="18" t="str">
        <f>IF(AND(JV!$C$5&lt;&gt;"CR05",JV!$C$5&lt;&gt;"BD01",JV!$C$5&lt;&gt;"E10",JV!$C$5&lt;&gt;"IVE"),(IF(JV!G180&gt;0,"D",IF(JV!H180&gt;0,"C"," "))&amp;LEFT(JV!$F$5&amp;"  ",2)&amp;JV!$F$6&amp;"      "),IF(AND(OR(JV!$C$5="CR05"),JV!G180&gt;0),"-",IF(AND(OR(JV!$C$5="CR05"),JV!H180&gt;0),"+",IF(AND(OR(JV!$C$5&lt;&gt;"E10",JV!$C$5&lt;&gt;"IVE"),JV!G180&gt;0),"+",IF(AND(OR(JV!$C$5&lt;&gt;"E10",JV!$C$5&lt;&gt;"IVE"),JV!H180&gt;0),"-",IF(AND(OR(JV!$C$5="BD01"),OR(JV!G180&gt;0,JV!H180&gt;0)),"+"," ")))))&amp;LEFT(JV!$F$5&amp;"  ",2)&amp;JV!$F$6&amp;"      ")</f>
        <v> 24C      </v>
      </c>
      <c r="H171" s="18" t="str">
        <f>LEFT(JV!A180&amp;"      ",6)</f>
        <v>      </v>
      </c>
      <c r="I171" s="18" t="str">
        <f>LEFT(JV!B180&amp;"      ",6)</f>
        <v>      </v>
      </c>
      <c r="J171" s="18" t="str">
        <f>LEFT(JV!C180&amp;"      ",6)</f>
        <v>      </v>
      </c>
      <c r="K171" s="18" t="str">
        <f>LEFT(JV!D180&amp;"      ",6)</f>
        <v>      </v>
      </c>
      <c r="L171" s="18" t="str">
        <f>LEFT(JV!E180&amp;"      ",6)</f>
        <v>      </v>
      </c>
      <c r="M171" s="18" t="str">
        <f>LEFT(JV!F180&amp;"      ",6)</f>
        <v>      </v>
      </c>
      <c r="N171" s="16" t="str">
        <f>LEFT(JV!M180&amp;"        ",8)&amp;LEFT(JV!N180&amp;"    ",4)&amp;LEFT(JV!O180&amp;"    ",4)&amp;LEFT(JV!P180&amp;" ",1)&amp;LEFT(JV!Q180&amp;"        ",8)&amp;LEFT(JV!R180&amp;" ",1)</f>
        <v>                          </v>
      </c>
    </row>
    <row r="172" spans="1:14" ht="12.75">
      <c r="A172" s="16" t="s">
        <v>302</v>
      </c>
      <c r="B172" s="18" t="str">
        <f>LEFT(JV!$C$4&amp;"        ",8)&amp;"        "&amp;2</f>
        <v>                2</v>
      </c>
      <c r="C172" s="18" t="str">
        <f>LEFT((JV!$C$5&amp;" "),4)</f>
        <v> </v>
      </c>
      <c r="D172" s="18" t="str">
        <f>LEFT((JV!J181&amp;"        "),8)</f>
        <v>        </v>
      </c>
      <c r="E172" s="18" t="str">
        <f>RIGHT("000000000000"&amp;((JV!G181+JV!H181)*100),12)</f>
        <v>000000000000</v>
      </c>
      <c r="F172" s="18" t="str">
        <f>LEFT(JV!I181&amp;"                                   ",35)</f>
        <v>                                   </v>
      </c>
      <c r="G172" s="18" t="str">
        <f>IF(AND(JV!$C$5&lt;&gt;"CR05",JV!$C$5&lt;&gt;"BD01",JV!$C$5&lt;&gt;"E10",JV!$C$5&lt;&gt;"IVE"),(IF(JV!G181&gt;0,"D",IF(JV!H181&gt;0,"C"," "))&amp;LEFT(JV!$F$5&amp;"  ",2)&amp;JV!$F$6&amp;"      "),IF(AND(OR(JV!$C$5="CR05"),JV!G181&gt;0),"-",IF(AND(OR(JV!$C$5="CR05"),JV!H181&gt;0),"+",IF(AND(OR(JV!$C$5&lt;&gt;"E10",JV!$C$5&lt;&gt;"IVE"),JV!G181&gt;0),"+",IF(AND(OR(JV!$C$5&lt;&gt;"E10",JV!$C$5&lt;&gt;"IVE"),JV!H181&gt;0),"-",IF(AND(OR(JV!$C$5="BD01"),OR(JV!G181&gt;0,JV!H181&gt;0)),"+"," ")))))&amp;LEFT(JV!$F$5&amp;"  ",2)&amp;JV!$F$6&amp;"      ")</f>
        <v> 24C      </v>
      </c>
      <c r="H172" s="18" t="str">
        <f>LEFT(JV!A181&amp;"      ",6)</f>
        <v>      </v>
      </c>
      <c r="I172" s="18" t="str">
        <f>LEFT(JV!B181&amp;"      ",6)</f>
        <v>      </v>
      </c>
      <c r="J172" s="18" t="str">
        <f>LEFT(JV!C181&amp;"      ",6)</f>
        <v>      </v>
      </c>
      <c r="K172" s="18" t="str">
        <f>LEFT(JV!D181&amp;"      ",6)</f>
        <v>      </v>
      </c>
      <c r="L172" s="18" t="str">
        <f>LEFT(JV!E181&amp;"      ",6)</f>
        <v>      </v>
      </c>
      <c r="M172" s="18" t="str">
        <f>LEFT(JV!F181&amp;"      ",6)</f>
        <v>      </v>
      </c>
      <c r="N172" s="16" t="str">
        <f>LEFT(JV!M181&amp;"        ",8)&amp;LEFT(JV!N181&amp;"    ",4)&amp;LEFT(JV!O181&amp;"    ",4)&amp;LEFT(JV!P181&amp;" ",1)&amp;LEFT(JV!Q181&amp;"        ",8)&amp;LEFT(JV!R181&amp;" ",1)</f>
        <v>                          </v>
      </c>
    </row>
    <row r="173" spans="1:14" ht="12.75">
      <c r="A173" s="16" t="s">
        <v>14</v>
      </c>
      <c r="B173" s="18" t="str">
        <f>LEFT(JV!$C$4&amp;"        ",8)&amp;"        "&amp;2</f>
        <v>                2</v>
      </c>
      <c r="C173" s="18" t="str">
        <f>LEFT((JV!$C$5&amp;" "),4)</f>
        <v> </v>
      </c>
      <c r="D173" s="18" t="str">
        <f>LEFT((JV!J182&amp;"        "),8)</f>
        <v>        </v>
      </c>
      <c r="E173" s="18" t="str">
        <f>RIGHT("000000000000"&amp;((JV!G182+JV!H182)*100),12)</f>
        <v>000000000000</v>
      </c>
      <c r="F173" s="18" t="str">
        <f>LEFT(JV!I182&amp;"                                   ",35)</f>
        <v>                                   </v>
      </c>
      <c r="G173" s="18" t="str">
        <f>IF(AND(JV!$C$5&lt;&gt;"CR05",JV!$C$5&lt;&gt;"BD01",JV!$C$5&lt;&gt;"E10",JV!$C$5&lt;&gt;"IVE"),(IF(JV!G182&gt;0,"D",IF(JV!H182&gt;0,"C"," "))&amp;LEFT(JV!$F$5&amp;"  ",2)&amp;JV!$F$6&amp;"      "),IF(AND(OR(JV!$C$5="CR05"),JV!G182&gt;0),"-",IF(AND(OR(JV!$C$5="CR05"),JV!H182&gt;0),"+",IF(AND(OR(JV!$C$5&lt;&gt;"E10",JV!$C$5&lt;&gt;"IVE"),JV!G182&gt;0),"+",IF(AND(OR(JV!$C$5&lt;&gt;"E10",JV!$C$5&lt;&gt;"IVE"),JV!H182&gt;0),"-",IF(AND(OR(JV!$C$5="BD01"),OR(JV!G182&gt;0,JV!H182&gt;0)),"+"," ")))))&amp;LEFT(JV!$F$5&amp;"  ",2)&amp;JV!$F$6&amp;"      ")</f>
        <v> 24C      </v>
      </c>
      <c r="H173" s="18" t="str">
        <f>LEFT(JV!A182&amp;"      ",6)</f>
        <v>      </v>
      </c>
      <c r="I173" s="18" t="str">
        <f>LEFT(JV!B182&amp;"      ",6)</f>
        <v>      </v>
      </c>
      <c r="J173" s="18" t="str">
        <f>LEFT(JV!C182&amp;"      ",6)</f>
        <v>      </v>
      </c>
      <c r="K173" s="18" t="str">
        <f>LEFT(JV!D182&amp;"      ",6)</f>
        <v>      </v>
      </c>
      <c r="L173" s="18" t="str">
        <f>LEFT(JV!E182&amp;"      ",6)</f>
        <v>      </v>
      </c>
      <c r="M173" s="18" t="str">
        <f>LEFT(JV!F182&amp;"      ",6)</f>
        <v>      </v>
      </c>
      <c r="N173" s="16" t="str">
        <f>LEFT(JV!M182&amp;"        ",8)&amp;LEFT(JV!N182&amp;"    ",4)&amp;LEFT(JV!O182&amp;"    ",4)&amp;LEFT(JV!P182&amp;" ",1)&amp;LEFT(JV!Q182&amp;"        ",8)&amp;LEFT(JV!R182&amp;" ",1)</f>
        <v>                          </v>
      </c>
    </row>
    <row r="174" spans="1:14" ht="12.75">
      <c r="A174" s="16" t="s">
        <v>15</v>
      </c>
      <c r="B174" s="18" t="str">
        <f>LEFT(JV!$C$4&amp;"        ",8)&amp;"        "&amp;2</f>
        <v>                2</v>
      </c>
      <c r="C174" s="18" t="str">
        <f>LEFT((JV!$C$5&amp;" "),4)</f>
        <v> </v>
      </c>
      <c r="D174" s="18" t="str">
        <f>LEFT((JV!J183&amp;"        "),8)</f>
        <v>        </v>
      </c>
      <c r="E174" s="18" t="str">
        <f>RIGHT("000000000000"&amp;((JV!G183+JV!H183)*100),12)</f>
        <v>000000000000</v>
      </c>
      <c r="F174" s="18" t="str">
        <f>LEFT(JV!I183&amp;"                                   ",35)</f>
        <v>                                   </v>
      </c>
      <c r="G174" s="18" t="str">
        <f>IF(AND(JV!$C$5&lt;&gt;"CR05",JV!$C$5&lt;&gt;"BD01",JV!$C$5&lt;&gt;"E10",JV!$C$5&lt;&gt;"IVE"),(IF(JV!G183&gt;0,"D",IF(JV!H183&gt;0,"C"," "))&amp;LEFT(JV!$F$5&amp;"  ",2)&amp;JV!$F$6&amp;"      "),IF(AND(OR(JV!$C$5="CR05"),JV!G183&gt;0),"-",IF(AND(OR(JV!$C$5="CR05"),JV!H183&gt;0),"+",IF(AND(OR(JV!$C$5&lt;&gt;"E10",JV!$C$5&lt;&gt;"IVE"),JV!G183&gt;0),"+",IF(AND(OR(JV!$C$5&lt;&gt;"E10",JV!$C$5&lt;&gt;"IVE"),JV!H183&gt;0),"-",IF(AND(OR(JV!$C$5="BD01"),OR(JV!G183&gt;0,JV!H183&gt;0)),"+"," ")))))&amp;LEFT(JV!$F$5&amp;"  ",2)&amp;JV!$F$6&amp;"      ")</f>
        <v> 24C      </v>
      </c>
      <c r="H174" s="18" t="str">
        <f>LEFT(JV!A183&amp;"      ",6)</f>
        <v>      </v>
      </c>
      <c r="I174" s="18" t="str">
        <f>LEFT(JV!B183&amp;"      ",6)</f>
        <v>      </v>
      </c>
      <c r="J174" s="18" t="str">
        <f>LEFT(JV!C183&amp;"      ",6)</f>
        <v>      </v>
      </c>
      <c r="K174" s="18" t="str">
        <f>LEFT(JV!D183&amp;"      ",6)</f>
        <v>      </v>
      </c>
      <c r="L174" s="18" t="str">
        <f>LEFT(JV!E183&amp;"      ",6)</f>
        <v>      </v>
      </c>
      <c r="M174" s="18" t="str">
        <f>LEFT(JV!F183&amp;"      ",6)</f>
        <v>      </v>
      </c>
      <c r="N174" s="16" t="str">
        <f>LEFT(JV!M183&amp;"        ",8)&amp;LEFT(JV!N183&amp;"    ",4)&amp;LEFT(JV!O183&amp;"    ",4)&amp;LEFT(JV!P183&amp;" ",1)&amp;LEFT(JV!Q183&amp;"        ",8)&amp;LEFT(JV!R183&amp;" ",1)</f>
        <v>                          </v>
      </c>
    </row>
    <row r="175" spans="1:14" ht="12.75">
      <c r="A175" s="16" t="s">
        <v>16</v>
      </c>
      <c r="B175" s="18" t="str">
        <f>LEFT(JV!$C$4&amp;"        ",8)&amp;"        "&amp;2</f>
        <v>                2</v>
      </c>
      <c r="C175" s="18" t="str">
        <f>LEFT((JV!$C$5&amp;" "),4)</f>
        <v> </v>
      </c>
      <c r="D175" s="18" t="str">
        <f>LEFT((JV!J184&amp;"        "),8)</f>
        <v>        </v>
      </c>
      <c r="E175" s="18" t="str">
        <f>RIGHT("000000000000"&amp;((JV!G184+JV!H184)*100),12)</f>
        <v>000000000000</v>
      </c>
      <c r="F175" s="18" t="str">
        <f>LEFT(JV!I184&amp;"                                   ",35)</f>
        <v>                                   </v>
      </c>
      <c r="G175" s="18" t="str">
        <f>IF(AND(JV!$C$5&lt;&gt;"CR05",JV!$C$5&lt;&gt;"BD01",JV!$C$5&lt;&gt;"E10",JV!$C$5&lt;&gt;"IVE"),(IF(JV!G184&gt;0,"D",IF(JV!H184&gt;0,"C"," "))&amp;LEFT(JV!$F$5&amp;"  ",2)&amp;JV!$F$6&amp;"      "),IF(AND(OR(JV!$C$5="CR05"),JV!G184&gt;0),"-",IF(AND(OR(JV!$C$5="CR05"),JV!H184&gt;0),"+",IF(AND(OR(JV!$C$5&lt;&gt;"E10",JV!$C$5&lt;&gt;"IVE"),JV!G184&gt;0),"+",IF(AND(OR(JV!$C$5&lt;&gt;"E10",JV!$C$5&lt;&gt;"IVE"),JV!H184&gt;0),"-",IF(AND(OR(JV!$C$5="BD01"),OR(JV!G184&gt;0,JV!H184&gt;0)),"+"," ")))))&amp;LEFT(JV!$F$5&amp;"  ",2)&amp;JV!$F$6&amp;"      ")</f>
        <v> 24C      </v>
      </c>
      <c r="H175" s="18" t="str">
        <f>LEFT(JV!A184&amp;"      ",6)</f>
        <v>      </v>
      </c>
      <c r="I175" s="18" t="str">
        <f>LEFT(JV!B184&amp;"      ",6)</f>
        <v>      </v>
      </c>
      <c r="J175" s="18" t="str">
        <f>LEFT(JV!C184&amp;"      ",6)</f>
        <v>      </v>
      </c>
      <c r="K175" s="18" t="str">
        <f>LEFT(JV!D184&amp;"      ",6)</f>
        <v>      </v>
      </c>
      <c r="L175" s="18" t="str">
        <f>LEFT(JV!E184&amp;"      ",6)</f>
        <v>      </v>
      </c>
      <c r="M175" s="18" t="str">
        <f>LEFT(JV!F184&amp;"      ",6)</f>
        <v>      </v>
      </c>
      <c r="N175" s="16" t="str">
        <f>LEFT(JV!M184&amp;"        ",8)&amp;LEFT(JV!N184&amp;"    ",4)&amp;LEFT(JV!O184&amp;"    ",4)&amp;LEFT(JV!P184&amp;" ",1)&amp;LEFT(JV!Q184&amp;"        ",8)&amp;LEFT(JV!R184&amp;" ",1)</f>
        <v>                          </v>
      </c>
    </row>
    <row r="176" spans="1:14" ht="12.75">
      <c r="A176" s="16" t="s">
        <v>17</v>
      </c>
      <c r="B176" s="18" t="str">
        <f>LEFT(JV!$C$4&amp;"        ",8)&amp;"        "&amp;2</f>
        <v>                2</v>
      </c>
      <c r="C176" s="18" t="str">
        <f>LEFT((JV!$C$5&amp;" "),4)</f>
        <v> </v>
      </c>
      <c r="D176" s="18" t="str">
        <f>LEFT((JV!J185&amp;"        "),8)</f>
        <v>        </v>
      </c>
      <c r="E176" s="18" t="str">
        <f>RIGHT("000000000000"&amp;((JV!G185+JV!H185)*100),12)</f>
        <v>000000000000</v>
      </c>
      <c r="F176" s="18" t="str">
        <f>LEFT(JV!I185&amp;"                                   ",35)</f>
        <v>                                   </v>
      </c>
      <c r="G176" s="18" t="str">
        <f>IF(AND(JV!$C$5&lt;&gt;"CR05",JV!$C$5&lt;&gt;"BD01",JV!$C$5&lt;&gt;"E10",JV!$C$5&lt;&gt;"IVE"),(IF(JV!G185&gt;0,"D",IF(JV!H185&gt;0,"C"," "))&amp;LEFT(JV!$F$5&amp;"  ",2)&amp;JV!$F$6&amp;"      "),IF(AND(OR(JV!$C$5="CR05"),JV!G185&gt;0),"-",IF(AND(OR(JV!$C$5="CR05"),JV!H185&gt;0),"+",IF(AND(OR(JV!$C$5&lt;&gt;"E10",JV!$C$5&lt;&gt;"IVE"),JV!G185&gt;0),"+",IF(AND(OR(JV!$C$5&lt;&gt;"E10",JV!$C$5&lt;&gt;"IVE"),JV!H185&gt;0),"-",IF(AND(OR(JV!$C$5="BD01"),OR(JV!G185&gt;0,JV!H185&gt;0)),"+"," ")))))&amp;LEFT(JV!$F$5&amp;"  ",2)&amp;JV!$F$6&amp;"      ")</f>
        <v> 24C      </v>
      </c>
      <c r="H176" s="18" t="str">
        <f>LEFT(JV!A185&amp;"      ",6)</f>
        <v>      </v>
      </c>
      <c r="I176" s="18" t="str">
        <f>LEFT(JV!B185&amp;"      ",6)</f>
        <v>      </v>
      </c>
      <c r="J176" s="18" t="str">
        <f>LEFT(JV!C185&amp;"      ",6)</f>
        <v>      </v>
      </c>
      <c r="K176" s="18" t="str">
        <f>LEFT(JV!D185&amp;"      ",6)</f>
        <v>      </v>
      </c>
      <c r="L176" s="18" t="str">
        <f>LEFT(JV!E185&amp;"      ",6)</f>
        <v>      </v>
      </c>
      <c r="M176" s="18" t="str">
        <f>LEFT(JV!F185&amp;"      ",6)</f>
        <v>      </v>
      </c>
      <c r="N176" s="16" t="str">
        <f>LEFT(JV!M185&amp;"        ",8)&amp;LEFT(JV!N185&amp;"    ",4)&amp;LEFT(JV!O185&amp;"    ",4)&amp;LEFT(JV!P185&amp;" ",1)&amp;LEFT(JV!Q185&amp;"        ",8)&amp;LEFT(JV!R185&amp;" ",1)</f>
        <v>                          </v>
      </c>
    </row>
    <row r="177" spans="1:14" ht="12.75">
      <c r="A177" s="16" t="s">
        <v>18</v>
      </c>
      <c r="B177" s="18" t="str">
        <f>LEFT(JV!$C$4&amp;"        ",8)&amp;"        "&amp;2</f>
        <v>                2</v>
      </c>
      <c r="C177" s="18" t="str">
        <f>LEFT((JV!$C$5&amp;" "),4)</f>
        <v> </v>
      </c>
      <c r="D177" s="18" t="str">
        <f>LEFT((JV!J186&amp;"        "),8)</f>
        <v>        </v>
      </c>
      <c r="E177" s="18" t="str">
        <f>RIGHT("000000000000"&amp;((JV!G186+JV!H186)*100),12)</f>
        <v>000000000000</v>
      </c>
      <c r="F177" s="18" t="str">
        <f>LEFT(JV!I186&amp;"                                   ",35)</f>
        <v>                                   </v>
      </c>
      <c r="G177" s="18" t="str">
        <f>IF(AND(JV!$C$5&lt;&gt;"CR05",JV!$C$5&lt;&gt;"BD01",JV!$C$5&lt;&gt;"E10",JV!$C$5&lt;&gt;"IVE"),(IF(JV!G186&gt;0,"D",IF(JV!H186&gt;0,"C"," "))&amp;LEFT(JV!$F$5&amp;"  ",2)&amp;JV!$F$6&amp;"      "),IF(AND(OR(JV!$C$5="CR05"),JV!G186&gt;0),"-",IF(AND(OR(JV!$C$5="CR05"),JV!H186&gt;0),"+",IF(AND(OR(JV!$C$5&lt;&gt;"E10",JV!$C$5&lt;&gt;"IVE"),JV!G186&gt;0),"+",IF(AND(OR(JV!$C$5&lt;&gt;"E10",JV!$C$5&lt;&gt;"IVE"),JV!H186&gt;0),"-",IF(AND(OR(JV!$C$5="BD01"),OR(JV!G186&gt;0,JV!H186&gt;0)),"+"," ")))))&amp;LEFT(JV!$F$5&amp;"  ",2)&amp;JV!$F$6&amp;"      ")</f>
        <v> 24C      </v>
      </c>
      <c r="H177" s="18" t="str">
        <f>LEFT(JV!A186&amp;"      ",6)</f>
        <v>      </v>
      </c>
      <c r="I177" s="18" t="str">
        <f>LEFT(JV!B186&amp;"      ",6)</f>
        <v>      </v>
      </c>
      <c r="J177" s="18" t="str">
        <f>LEFT(JV!C186&amp;"      ",6)</f>
        <v>      </v>
      </c>
      <c r="K177" s="18" t="str">
        <f>LEFT(JV!D186&amp;"      ",6)</f>
        <v>      </v>
      </c>
      <c r="L177" s="18" t="str">
        <f>LEFT(JV!E186&amp;"      ",6)</f>
        <v>      </v>
      </c>
      <c r="M177" s="18" t="str">
        <f>LEFT(JV!F186&amp;"      ",6)</f>
        <v>      </v>
      </c>
      <c r="N177" s="16" t="str">
        <f>LEFT(JV!M186&amp;"        ",8)&amp;LEFT(JV!N186&amp;"    ",4)&amp;LEFT(JV!O186&amp;"    ",4)&amp;LEFT(JV!P186&amp;" ",1)&amp;LEFT(JV!Q186&amp;"        ",8)&amp;LEFT(JV!R186&amp;" ",1)</f>
        <v>                          </v>
      </c>
    </row>
    <row r="178" spans="1:14" ht="12.75">
      <c r="A178" s="16" t="s">
        <v>19</v>
      </c>
      <c r="B178" s="18" t="str">
        <f>LEFT(JV!$C$4&amp;"        ",8)&amp;"        "&amp;2</f>
        <v>                2</v>
      </c>
      <c r="C178" s="18" t="str">
        <f>LEFT((JV!$C$5&amp;" "),4)</f>
        <v> </v>
      </c>
      <c r="D178" s="18" t="str">
        <f>LEFT((JV!J187&amp;"        "),8)</f>
        <v>        </v>
      </c>
      <c r="E178" s="18" t="str">
        <f>RIGHT("000000000000"&amp;((JV!G187+JV!H187)*100),12)</f>
        <v>000000000000</v>
      </c>
      <c r="F178" s="18" t="str">
        <f>LEFT(JV!I187&amp;"                                   ",35)</f>
        <v>                                   </v>
      </c>
      <c r="G178" s="18" t="str">
        <f>IF(AND(JV!$C$5&lt;&gt;"CR05",JV!$C$5&lt;&gt;"BD01",JV!$C$5&lt;&gt;"E10",JV!$C$5&lt;&gt;"IVE"),(IF(JV!G187&gt;0,"D",IF(JV!H187&gt;0,"C"," "))&amp;LEFT(JV!$F$5&amp;"  ",2)&amp;JV!$F$6&amp;"      "),IF(AND(OR(JV!$C$5="CR05"),JV!G187&gt;0),"-",IF(AND(OR(JV!$C$5="CR05"),JV!H187&gt;0),"+",IF(AND(OR(JV!$C$5&lt;&gt;"E10",JV!$C$5&lt;&gt;"IVE"),JV!G187&gt;0),"+",IF(AND(OR(JV!$C$5&lt;&gt;"E10",JV!$C$5&lt;&gt;"IVE"),JV!H187&gt;0),"-",IF(AND(OR(JV!$C$5="BD01"),OR(JV!G187&gt;0,JV!H187&gt;0)),"+"," ")))))&amp;LEFT(JV!$F$5&amp;"  ",2)&amp;JV!$F$6&amp;"      ")</f>
        <v> 24C      </v>
      </c>
      <c r="H178" s="18" t="str">
        <f>LEFT(JV!A187&amp;"      ",6)</f>
        <v>      </v>
      </c>
      <c r="I178" s="18" t="str">
        <f>LEFT(JV!B187&amp;"      ",6)</f>
        <v>      </v>
      </c>
      <c r="J178" s="18" t="str">
        <f>LEFT(JV!C187&amp;"      ",6)</f>
        <v>      </v>
      </c>
      <c r="K178" s="18" t="str">
        <f>LEFT(JV!D187&amp;"      ",6)</f>
        <v>      </v>
      </c>
      <c r="L178" s="18" t="str">
        <f>LEFT(JV!E187&amp;"      ",6)</f>
        <v>      </v>
      </c>
      <c r="M178" s="18" t="str">
        <f>LEFT(JV!F187&amp;"      ",6)</f>
        <v>      </v>
      </c>
      <c r="N178" s="16" t="str">
        <f>LEFT(JV!M187&amp;"        ",8)&amp;LEFT(JV!N187&amp;"    ",4)&amp;LEFT(JV!O187&amp;"    ",4)&amp;LEFT(JV!P187&amp;" ",1)&amp;LEFT(JV!Q187&amp;"        ",8)&amp;LEFT(JV!R187&amp;" ",1)</f>
        <v>                          </v>
      </c>
    </row>
    <row r="179" spans="1:14" ht="12.75">
      <c r="A179" s="16" t="s">
        <v>20</v>
      </c>
      <c r="B179" s="18" t="str">
        <f>LEFT(JV!$C$4&amp;"        ",8)&amp;"        "&amp;2</f>
        <v>                2</v>
      </c>
      <c r="C179" s="18" t="str">
        <f>LEFT((JV!$C$5&amp;" "),4)</f>
        <v> </v>
      </c>
      <c r="D179" s="18" t="str">
        <f>LEFT((JV!J188&amp;"        "),8)</f>
        <v>        </v>
      </c>
      <c r="E179" s="18" t="str">
        <f>RIGHT("000000000000"&amp;((JV!G188+JV!H188)*100),12)</f>
        <v>000000000000</v>
      </c>
      <c r="F179" s="18" t="str">
        <f>LEFT(JV!I188&amp;"                                   ",35)</f>
        <v>                                   </v>
      </c>
      <c r="G179" s="18" t="str">
        <f>IF(AND(JV!$C$5&lt;&gt;"CR05",JV!$C$5&lt;&gt;"BD01",JV!$C$5&lt;&gt;"E10",JV!$C$5&lt;&gt;"IVE"),(IF(JV!G188&gt;0,"D",IF(JV!H188&gt;0,"C"," "))&amp;LEFT(JV!$F$5&amp;"  ",2)&amp;JV!$F$6&amp;"      "),IF(AND(OR(JV!$C$5="CR05"),JV!G188&gt;0),"-",IF(AND(OR(JV!$C$5="CR05"),JV!H188&gt;0),"+",IF(AND(OR(JV!$C$5&lt;&gt;"E10",JV!$C$5&lt;&gt;"IVE"),JV!G188&gt;0),"+",IF(AND(OR(JV!$C$5&lt;&gt;"E10",JV!$C$5&lt;&gt;"IVE"),JV!H188&gt;0),"-",IF(AND(OR(JV!$C$5="BD01"),OR(JV!G188&gt;0,JV!H188&gt;0)),"+"," ")))))&amp;LEFT(JV!$F$5&amp;"  ",2)&amp;JV!$F$6&amp;"      ")</f>
        <v> 24C      </v>
      </c>
      <c r="H179" s="18" t="str">
        <f>LEFT(JV!A188&amp;"      ",6)</f>
        <v>      </v>
      </c>
      <c r="I179" s="18" t="str">
        <f>LEFT(JV!B188&amp;"      ",6)</f>
        <v>      </v>
      </c>
      <c r="J179" s="18" t="str">
        <f>LEFT(JV!C188&amp;"      ",6)</f>
        <v>      </v>
      </c>
      <c r="K179" s="18" t="str">
        <f>LEFT(JV!D188&amp;"      ",6)</f>
        <v>      </v>
      </c>
      <c r="L179" s="18" t="str">
        <f>LEFT(JV!E188&amp;"      ",6)</f>
        <v>      </v>
      </c>
      <c r="M179" s="18" t="str">
        <f>LEFT(JV!F188&amp;"      ",6)</f>
        <v>      </v>
      </c>
      <c r="N179" s="16" t="str">
        <f>LEFT(JV!M188&amp;"        ",8)&amp;LEFT(JV!N188&amp;"    ",4)&amp;LEFT(JV!O188&amp;"    ",4)&amp;LEFT(JV!P188&amp;" ",1)&amp;LEFT(JV!Q188&amp;"        ",8)&amp;LEFT(JV!R188&amp;" ",1)</f>
        <v>                          </v>
      </c>
    </row>
    <row r="180" spans="1:14" ht="12.75">
      <c r="A180" s="16" t="s">
        <v>21</v>
      </c>
      <c r="B180" s="18" t="str">
        <f>LEFT(JV!$C$4&amp;"        ",8)&amp;"        "&amp;2</f>
        <v>                2</v>
      </c>
      <c r="C180" s="18" t="str">
        <f>LEFT((JV!$C$5&amp;" "),4)</f>
        <v> </v>
      </c>
      <c r="D180" s="18" t="str">
        <f>LEFT((JV!J189&amp;"        "),8)</f>
        <v>        </v>
      </c>
      <c r="E180" s="18" t="str">
        <f>RIGHT("000000000000"&amp;((JV!G189+JV!H189)*100),12)</f>
        <v>000000000000</v>
      </c>
      <c r="F180" s="18" t="str">
        <f>LEFT(JV!I189&amp;"                                   ",35)</f>
        <v>                                   </v>
      </c>
      <c r="G180" s="18" t="str">
        <f>IF(AND(JV!$C$5&lt;&gt;"CR05",JV!$C$5&lt;&gt;"BD01",JV!$C$5&lt;&gt;"E10",JV!$C$5&lt;&gt;"IVE"),(IF(JV!G189&gt;0,"D",IF(JV!H189&gt;0,"C"," "))&amp;LEFT(JV!$F$5&amp;"  ",2)&amp;JV!$F$6&amp;"      "),IF(AND(OR(JV!$C$5="CR05"),JV!G189&gt;0),"-",IF(AND(OR(JV!$C$5="CR05"),JV!H189&gt;0),"+",IF(AND(OR(JV!$C$5&lt;&gt;"E10",JV!$C$5&lt;&gt;"IVE"),JV!G189&gt;0),"+",IF(AND(OR(JV!$C$5&lt;&gt;"E10",JV!$C$5&lt;&gt;"IVE"),JV!H189&gt;0),"-",IF(AND(OR(JV!$C$5="BD01"),OR(JV!G189&gt;0,JV!H189&gt;0)),"+"," ")))))&amp;LEFT(JV!$F$5&amp;"  ",2)&amp;JV!$F$6&amp;"      ")</f>
        <v> 24C      </v>
      </c>
      <c r="H180" s="18" t="str">
        <f>LEFT(JV!A189&amp;"      ",6)</f>
        <v>      </v>
      </c>
      <c r="I180" s="18" t="str">
        <f>LEFT(JV!B189&amp;"      ",6)</f>
        <v>      </v>
      </c>
      <c r="J180" s="18" t="str">
        <f>LEFT(JV!C189&amp;"      ",6)</f>
        <v>      </v>
      </c>
      <c r="K180" s="18" t="str">
        <f>LEFT(JV!D189&amp;"      ",6)</f>
        <v>      </v>
      </c>
      <c r="L180" s="18" t="str">
        <f>LEFT(JV!E189&amp;"      ",6)</f>
        <v>      </v>
      </c>
      <c r="M180" s="18" t="str">
        <f>LEFT(JV!F189&amp;"      ",6)</f>
        <v>      </v>
      </c>
      <c r="N180" s="16" t="str">
        <f>LEFT(JV!M189&amp;"        ",8)&amp;LEFT(JV!N189&amp;"    ",4)&amp;LEFT(JV!O189&amp;"    ",4)&amp;LEFT(JV!P189&amp;" ",1)&amp;LEFT(JV!Q189&amp;"        ",8)&amp;LEFT(JV!R189&amp;" ",1)</f>
        <v>                          </v>
      </c>
    </row>
    <row r="181" spans="1:14" ht="12.75">
      <c r="A181" s="16" t="s">
        <v>22</v>
      </c>
      <c r="B181" s="18" t="str">
        <f>LEFT(JV!$C$4&amp;"        ",8)&amp;"        "&amp;2</f>
        <v>                2</v>
      </c>
      <c r="C181" s="18" t="str">
        <f>LEFT((JV!$C$5&amp;" "),4)</f>
        <v> </v>
      </c>
      <c r="D181" s="18" t="str">
        <f>LEFT((JV!J190&amp;"        "),8)</f>
        <v>        </v>
      </c>
      <c r="E181" s="18" t="str">
        <f>RIGHT("000000000000"&amp;((JV!G190+JV!H190)*100),12)</f>
        <v>000000000000</v>
      </c>
      <c r="F181" s="18" t="str">
        <f>LEFT(JV!I190&amp;"                                   ",35)</f>
        <v>                                   </v>
      </c>
      <c r="G181" s="18" t="str">
        <f>IF(AND(JV!$C$5&lt;&gt;"CR05",JV!$C$5&lt;&gt;"BD01",JV!$C$5&lt;&gt;"E10",JV!$C$5&lt;&gt;"IVE"),(IF(JV!G190&gt;0,"D",IF(JV!H190&gt;0,"C"," "))&amp;LEFT(JV!$F$5&amp;"  ",2)&amp;JV!$F$6&amp;"      "),IF(AND(OR(JV!$C$5="CR05"),JV!G190&gt;0),"-",IF(AND(OR(JV!$C$5="CR05"),JV!H190&gt;0),"+",IF(AND(OR(JV!$C$5&lt;&gt;"E10",JV!$C$5&lt;&gt;"IVE"),JV!G190&gt;0),"+",IF(AND(OR(JV!$C$5&lt;&gt;"E10",JV!$C$5&lt;&gt;"IVE"),JV!H190&gt;0),"-",IF(AND(OR(JV!$C$5="BD01"),OR(JV!G190&gt;0,JV!H190&gt;0)),"+"," ")))))&amp;LEFT(JV!$F$5&amp;"  ",2)&amp;JV!$F$6&amp;"      ")</f>
        <v> 24C      </v>
      </c>
      <c r="H181" s="18" t="str">
        <f>LEFT(JV!A190&amp;"      ",6)</f>
        <v>      </v>
      </c>
      <c r="I181" s="18" t="str">
        <f>LEFT(JV!B190&amp;"      ",6)</f>
        <v>      </v>
      </c>
      <c r="J181" s="18" t="str">
        <f>LEFT(JV!C190&amp;"      ",6)</f>
        <v>      </v>
      </c>
      <c r="K181" s="18" t="str">
        <f>LEFT(JV!D190&amp;"      ",6)</f>
        <v>      </v>
      </c>
      <c r="L181" s="18" t="str">
        <f>LEFT(JV!E190&amp;"      ",6)</f>
        <v>      </v>
      </c>
      <c r="M181" s="18" t="str">
        <f>LEFT(JV!F190&amp;"      ",6)</f>
        <v>      </v>
      </c>
      <c r="N181" s="16" t="str">
        <f>LEFT(JV!M190&amp;"        ",8)&amp;LEFT(JV!N190&amp;"    ",4)&amp;LEFT(JV!O190&amp;"    ",4)&amp;LEFT(JV!P190&amp;" ",1)&amp;LEFT(JV!Q190&amp;"        ",8)&amp;LEFT(JV!R190&amp;" ",1)</f>
        <v>                          </v>
      </c>
    </row>
    <row r="182" spans="1:14" ht="12.75">
      <c r="A182" s="16" t="s">
        <v>171</v>
      </c>
      <c r="B182" s="18" t="str">
        <f>LEFT(JV!$C$4&amp;"        ",8)&amp;"        "&amp;2</f>
        <v>                2</v>
      </c>
      <c r="C182" s="18" t="str">
        <f>LEFT((JV!$C$5&amp;" "),4)</f>
        <v> </v>
      </c>
      <c r="D182" s="18" t="str">
        <f>LEFT((JV!J191&amp;"        "),8)</f>
        <v>        </v>
      </c>
      <c r="E182" s="18" t="str">
        <f>RIGHT("000000000000"&amp;((JV!G191+JV!H191)*100),12)</f>
        <v>000000000000</v>
      </c>
      <c r="F182" s="18" t="str">
        <f>LEFT(JV!I191&amp;"                                   ",35)</f>
        <v>                                   </v>
      </c>
      <c r="G182" s="18" t="str">
        <f>IF(AND(JV!$C$5&lt;&gt;"CR05",JV!$C$5&lt;&gt;"BD01",JV!$C$5&lt;&gt;"E10",JV!$C$5&lt;&gt;"IVE"),(IF(JV!G191&gt;0,"D",IF(JV!H191&gt;0,"C"," "))&amp;LEFT(JV!$F$5&amp;"  ",2)&amp;JV!$F$6&amp;"      "),IF(AND(OR(JV!$C$5="CR05"),JV!G191&gt;0),"-",IF(AND(OR(JV!$C$5="CR05"),JV!H191&gt;0),"+",IF(AND(OR(JV!$C$5&lt;&gt;"E10",JV!$C$5&lt;&gt;"IVE"),JV!G191&gt;0),"+",IF(AND(OR(JV!$C$5&lt;&gt;"E10",JV!$C$5&lt;&gt;"IVE"),JV!H191&gt;0),"-",IF(AND(OR(JV!$C$5="BD01"),OR(JV!G191&gt;0,JV!H191&gt;0)),"+"," ")))))&amp;LEFT(JV!$F$5&amp;"  ",2)&amp;JV!$F$6&amp;"      ")</f>
        <v> 24C      </v>
      </c>
      <c r="H182" s="18" t="str">
        <f>LEFT(JV!A191&amp;"      ",6)</f>
        <v>      </v>
      </c>
      <c r="I182" s="18" t="str">
        <f>LEFT(JV!B191&amp;"      ",6)</f>
        <v>      </v>
      </c>
      <c r="J182" s="18" t="str">
        <f>LEFT(JV!C191&amp;"      ",6)</f>
        <v>      </v>
      </c>
      <c r="K182" s="18" t="str">
        <f>LEFT(JV!D191&amp;"      ",6)</f>
        <v>      </v>
      </c>
      <c r="L182" s="18" t="str">
        <f>LEFT(JV!E191&amp;"      ",6)</f>
        <v>      </v>
      </c>
      <c r="M182" s="18" t="str">
        <f>LEFT(JV!F191&amp;"      ",6)</f>
        <v>      </v>
      </c>
      <c r="N182" s="16" t="str">
        <f>LEFT(JV!M191&amp;"        ",8)&amp;LEFT(JV!N191&amp;"    ",4)&amp;LEFT(JV!O191&amp;"    ",4)&amp;LEFT(JV!P191&amp;" ",1)&amp;LEFT(JV!Q191&amp;"        ",8)&amp;LEFT(JV!R191&amp;" ",1)</f>
        <v>                          </v>
      </c>
    </row>
    <row r="183" spans="1:14" ht="12.75">
      <c r="A183" s="16" t="s">
        <v>172</v>
      </c>
      <c r="B183" s="18" t="str">
        <f>LEFT(JV!$C$4&amp;"        ",8)&amp;"        "&amp;2</f>
        <v>                2</v>
      </c>
      <c r="C183" s="18" t="str">
        <f>LEFT((JV!$C$5&amp;" "),4)</f>
        <v> </v>
      </c>
      <c r="D183" s="18" t="str">
        <f>LEFT((JV!J192&amp;"        "),8)</f>
        <v>        </v>
      </c>
      <c r="E183" s="18" t="str">
        <f>RIGHT("000000000000"&amp;((JV!G192+JV!H192)*100),12)</f>
        <v>000000000000</v>
      </c>
      <c r="F183" s="18" t="str">
        <f>LEFT(JV!I192&amp;"                                   ",35)</f>
        <v>                                   </v>
      </c>
      <c r="G183" s="18" t="str">
        <f>IF(AND(JV!$C$5&lt;&gt;"CR05",JV!$C$5&lt;&gt;"BD01",JV!$C$5&lt;&gt;"E10",JV!$C$5&lt;&gt;"IVE"),(IF(JV!G192&gt;0,"D",IF(JV!H192&gt;0,"C"," "))&amp;LEFT(JV!$F$5&amp;"  ",2)&amp;JV!$F$6&amp;"      "),IF(AND(OR(JV!$C$5="CR05"),JV!G192&gt;0),"-",IF(AND(OR(JV!$C$5="CR05"),JV!H192&gt;0),"+",IF(AND(OR(JV!$C$5&lt;&gt;"E10",JV!$C$5&lt;&gt;"IVE"),JV!G192&gt;0),"+",IF(AND(OR(JV!$C$5&lt;&gt;"E10",JV!$C$5&lt;&gt;"IVE"),JV!H192&gt;0),"-",IF(AND(OR(JV!$C$5="BD01"),OR(JV!G192&gt;0,JV!H192&gt;0)),"+"," ")))))&amp;LEFT(JV!$F$5&amp;"  ",2)&amp;JV!$F$6&amp;"      ")</f>
        <v> 24C      </v>
      </c>
      <c r="H183" s="18" t="str">
        <f>LEFT(JV!A192&amp;"      ",6)</f>
        <v>      </v>
      </c>
      <c r="I183" s="18" t="str">
        <f>LEFT(JV!B192&amp;"      ",6)</f>
        <v>      </v>
      </c>
      <c r="J183" s="18" t="str">
        <f>LEFT(JV!C192&amp;"      ",6)</f>
        <v>      </v>
      </c>
      <c r="K183" s="18" t="str">
        <f>LEFT(JV!D192&amp;"      ",6)</f>
        <v>      </v>
      </c>
      <c r="L183" s="18" t="str">
        <f>LEFT(JV!E192&amp;"      ",6)</f>
        <v>      </v>
      </c>
      <c r="M183" s="18" t="str">
        <f>LEFT(JV!F192&amp;"      ",6)</f>
        <v>      </v>
      </c>
      <c r="N183" s="16" t="str">
        <f>LEFT(JV!M192&amp;"        ",8)&amp;LEFT(JV!N192&amp;"    ",4)&amp;LEFT(JV!O192&amp;"    ",4)&amp;LEFT(JV!P192&amp;" ",1)&amp;LEFT(JV!Q192&amp;"        ",8)&amp;LEFT(JV!R192&amp;" ",1)</f>
        <v>                          </v>
      </c>
    </row>
    <row r="184" spans="1:14" ht="12.75">
      <c r="A184" s="16" t="s">
        <v>173</v>
      </c>
      <c r="B184" s="18" t="str">
        <f>LEFT(JV!$C$4&amp;"        ",8)&amp;"        "&amp;2</f>
        <v>                2</v>
      </c>
      <c r="C184" s="18" t="str">
        <f>LEFT((JV!$C$5&amp;" "),4)</f>
        <v> </v>
      </c>
      <c r="D184" s="18" t="str">
        <f>LEFT((JV!J193&amp;"        "),8)</f>
        <v>        </v>
      </c>
      <c r="E184" s="18" t="str">
        <f>RIGHT("000000000000"&amp;((JV!G193+JV!H193)*100),12)</f>
        <v>000000000000</v>
      </c>
      <c r="F184" s="18" t="str">
        <f>LEFT(JV!I193&amp;"                                   ",35)</f>
        <v>                                   </v>
      </c>
      <c r="G184" s="18" t="str">
        <f>IF(AND(JV!$C$5&lt;&gt;"CR05",JV!$C$5&lt;&gt;"BD01",JV!$C$5&lt;&gt;"E10",JV!$C$5&lt;&gt;"IVE"),(IF(JV!G193&gt;0,"D",IF(JV!H193&gt;0,"C"," "))&amp;LEFT(JV!$F$5&amp;"  ",2)&amp;JV!$F$6&amp;"      "),IF(AND(OR(JV!$C$5="CR05"),JV!G193&gt;0),"-",IF(AND(OR(JV!$C$5="CR05"),JV!H193&gt;0),"+",IF(AND(OR(JV!$C$5&lt;&gt;"E10",JV!$C$5&lt;&gt;"IVE"),JV!G193&gt;0),"+",IF(AND(OR(JV!$C$5&lt;&gt;"E10",JV!$C$5&lt;&gt;"IVE"),JV!H193&gt;0),"-",IF(AND(OR(JV!$C$5="BD01"),OR(JV!G193&gt;0,JV!H193&gt;0)),"+"," ")))))&amp;LEFT(JV!$F$5&amp;"  ",2)&amp;JV!$F$6&amp;"      ")</f>
        <v> 24C      </v>
      </c>
      <c r="H184" s="18" t="str">
        <f>LEFT(JV!A193&amp;"      ",6)</f>
        <v>      </v>
      </c>
      <c r="I184" s="18" t="str">
        <f>LEFT(JV!B193&amp;"      ",6)</f>
        <v>      </v>
      </c>
      <c r="J184" s="18" t="str">
        <f>LEFT(JV!C193&amp;"      ",6)</f>
        <v>      </v>
      </c>
      <c r="K184" s="18" t="str">
        <f>LEFT(JV!D193&amp;"      ",6)</f>
        <v>      </v>
      </c>
      <c r="L184" s="18" t="str">
        <f>LEFT(JV!E193&amp;"      ",6)</f>
        <v>      </v>
      </c>
      <c r="M184" s="18" t="str">
        <f>LEFT(JV!F193&amp;"      ",6)</f>
        <v>      </v>
      </c>
      <c r="N184" s="16" t="str">
        <f>LEFT(JV!M193&amp;"        ",8)&amp;LEFT(JV!N193&amp;"    ",4)&amp;LEFT(JV!O193&amp;"    ",4)&amp;LEFT(JV!P193&amp;" ",1)&amp;LEFT(JV!Q193&amp;"        ",8)&amp;LEFT(JV!R193&amp;" ",1)</f>
        <v>                          </v>
      </c>
    </row>
    <row r="185" spans="1:14" ht="12.75">
      <c r="A185" s="16" t="s">
        <v>174</v>
      </c>
      <c r="B185" s="18" t="str">
        <f>LEFT(JV!$C$4&amp;"        ",8)&amp;"        "&amp;2</f>
        <v>                2</v>
      </c>
      <c r="C185" s="18" t="str">
        <f>LEFT((JV!$C$5&amp;" "),4)</f>
        <v> </v>
      </c>
      <c r="D185" s="18" t="str">
        <f>LEFT((JV!J194&amp;"        "),8)</f>
        <v>        </v>
      </c>
      <c r="E185" s="18" t="str">
        <f>RIGHT("000000000000"&amp;((JV!G194+JV!H194)*100),12)</f>
        <v>000000000000</v>
      </c>
      <c r="F185" s="18" t="str">
        <f>LEFT(JV!I194&amp;"                                   ",35)</f>
        <v>                                   </v>
      </c>
      <c r="G185" s="18" t="str">
        <f>IF(AND(JV!$C$5&lt;&gt;"CR05",JV!$C$5&lt;&gt;"BD01",JV!$C$5&lt;&gt;"E10",JV!$C$5&lt;&gt;"IVE"),(IF(JV!G194&gt;0,"D",IF(JV!H194&gt;0,"C"," "))&amp;LEFT(JV!$F$5&amp;"  ",2)&amp;JV!$F$6&amp;"      "),IF(AND(OR(JV!$C$5="CR05"),JV!G194&gt;0),"-",IF(AND(OR(JV!$C$5="CR05"),JV!H194&gt;0),"+",IF(AND(OR(JV!$C$5&lt;&gt;"E10",JV!$C$5&lt;&gt;"IVE"),JV!G194&gt;0),"+",IF(AND(OR(JV!$C$5&lt;&gt;"E10",JV!$C$5&lt;&gt;"IVE"),JV!H194&gt;0),"-",IF(AND(OR(JV!$C$5="BD01"),OR(JV!G194&gt;0,JV!H194&gt;0)),"+"," ")))))&amp;LEFT(JV!$F$5&amp;"  ",2)&amp;JV!$F$6&amp;"      ")</f>
        <v> 24C      </v>
      </c>
      <c r="H185" s="18" t="str">
        <f>LEFT(JV!A194&amp;"      ",6)</f>
        <v>      </v>
      </c>
      <c r="I185" s="18" t="str">
        <f>LEFT(JV!B194&amp;"      ",6)</f>
        <v>      </v>
      </c>
      <c r="J185" s="18" t="str">
        <f>LEFT(JV!C194&amp;"      ",6)</f>
        <v>      </v>
      </c>
      <c r="K185" s="18" t="str">
        <f>LEFT(JV!D194&amp;"      ",6)</f>
        <v>      </v>
      </c>
      <c r="L185" s="18" t="str">
        <f>LEFT(JV!E194&amp;"      ",6)</f>
        <v>      </v>
      </c>
      <c r="M185" s="18" t="str">
        <f>LEFT(JV!F194&amp;"      ",6)</f>
        <v>      </v>
      </c>
      <c r="N185" s="16" t="str">
        <f>LEFT(JV!M194&amp;"        ",8)&amp;LEFT(JV!N194&amp;"    ",4)&amp;LEFT(JV!O194&amp;"    ",4)&amp;LEFT(JV!P194&amp;" ",1)&amp;LEFT(JV!Q194&amp;"        ",8)&amp;LEFT(JV!R194&amp;" ",1)</f>
        <v>                          </v>
      </c>
    </row>
    <row r="186" spans="1:14" ht="12.75">
      <c r="A186" s="16" t="s">
        <v>175</v>
      </c>
      <c r="B186" s="18" t="str">
        <f>LEFT(JV!$C$4&amp;"        ",8)&amp;"        "&amp;2</f>
        <v>                2</v>
      </c>
      <c r="C186" s="18" t="str">
        <f>LEFT((JV!$C$5&amp;" "),4)</f>
        <v> </v>
      </c>
      <c r="D186" s="18" t="str">
        <f>LEFT((JV!J195&amp;"        "),8)</f>
        <v>        </v>
      </c>
      <c r="E186" s="18" t="str">
        <f>RIGHT("000000000000"&amp;((JV!G195+JV!H195)*100),12)</f>
        <v>000000000000</v>
      </c>
      <c r="F186" s="18" t="str">
        <f>LEFT(JV!I195&amp;"                                   ",35)</f>
        <v>                                   </v>
      </c>
      <c r="G186" s="18" t="str">
        <f>IF(AND(JV!$C$5&lt;&gt;"CR05",JV!$C$5&lt;&gt;"BD01",JV!$C$5&lt;&gt;"E10",JV!$C$5&lt;&gt;"IVE"),(IF(JV!G195&gt;0,"D",IF(JV!H195&gt;0,"C"," "))&amp;LEFT(JV!$F$5&amp;"  ",2)&amp;JV!$F$6&amp;"      "),IF(AND(OR(JV!$C$5="CR05"),JV!G195&gt;0),"-",IF(AND(OR(JV!$C$5="CR05"),JV!H195&gt;0),"+",IF(AND(OR(JV!$C$5&lt;&gt;"E10",JV!$C$5&lt;&gt;"IVE"),JV!G195&gt;0),"+",IF(AND(OR(JV!$C$5&lt;&gt;"E10",JV!$C$5&lt;&gt;"IVE"),JV!H195&gt;0),"-",IF(AND(OR(JV!$C$5="BD01"),OR(JV!G195&gt;0,JV!H195&gt;0)),"+"," ")))))&amp;LEFT(JV!$F$5&amp;"  ",2)&amp;JV!$F$6&amp;"      ")</f>
        <v> 24C      </v>
      </c>
      <c r="H186" s="18" t="str">
        <f>LEFT(JV!A195&amp;"      ",6)</f>
        <v>      </v>
      </c>
      <c r="I186" s="18" t="str">
        <f>LEFT(JV!B195&amp;"      ",6)</f>
        <v>      </v>
      </c>
      <c r="J186" s="18" t="str">
        <f>LEFT(JV!C195&amp;"      ",6)</f>
        <v>      </v>
      </c>
      <c r="K186" s="18" t="str">
        <f>LEFT(JV!D195&amp;"      ",6)</f>
        <v>      </v>
      </c>
      <c r="L186" s="18" t="str">
        <f>LEFT(JV!E195&amp;"      ",6)</f>
        <v>      </v>
      </c>
      <c r="M186" s="18" t="str">
        <f>LEFT(JV!F195&amp;"      ",6)</f>
        <v>      </v>
      </c>
      <c r="N186" s="16" t="str">
        <f>LEFT(JV!M195&amp;"        ",8)&amp;LEFT(JV!N195&amp;"    ",4)&amp;LEFT(JV!O195&amp;"    ",4)&amp;LEFT(JV!P195&amp;" ",1)&amp;LEFT(JV!Q195&amp;"        ",8)&amp;LEFT(JV!R195&amp;" ",1)</f>
        <v>                          </v>
      </c>
    </row>
    <row r="187" spans="1:14" ht="12.75">
      <c r="A187" s="16" t="s">
        <v>176</v>
      </c>
      <c r="B187" s="18" t="str">
        <f>LEFT(JV!$C$4&amp;"        ",8)&amp;"        "&amp;2</f>
        <v>                2</v>
      </c>
      <c r="C187" s="18" t="str">
        <f>LEFT((JV!$C$5&amp;" "),4)</f>
        <v> </v>
      </c>
      <c r="D187" s="18" t="str">
        <f>LEFT((JV!J196&amp;"        "),8)</f>
        <v>        </v>
      </c>
      <c r="E187" s="18" t="str">
        <f>RIGHT("000000000000"&amp;((JV!G196+JV!H196)*100),12)</f>
        <v>000000000000</v>
      </c>
      <c r="F187" s="18" t="str">
        <f>LEFT(JV!I196&amp;"                                   ",35)</f>
        <v>                                   </v>
      </c>
      <c r="G187" s="18" t="str">
        <f>IF(AND(JV!$C$5&lt;&gt;"CR05",JV!$C$5&lt;&gt;"BD01",JV!$C$5&lt;&gt;"E10",JV!$C$5&lt;&gt;"IVE"),(IF(JV!G196&gt;0,"D",IF(JV!H196&gt;0,"C"," "))&amp;LEFT(JV!$F$5&amp;"  ",2)&amp;JV!$F$6&amp;"      "),IF(AND(OR(JV!$C$5="CR05"),JV!G196&gt;0),"-",IF(AND(OR(JV!$C$5="CR05"),JV!H196&gt;0),"+",IF(AND(OR(JV!$C$5&lt;&gt;"E10",JV!$C$5&lt;&gt;"IVE"),JV!G196&gt;0),"+",IF(AND(OR(JV!$C$5&lt;&gt;"E10",JV!$C$5&lt;&gt;"IVE"),JV!H196&gt;0),"-",IF(AND(OR(JV!$C$5="BD01"),OR(JV!G196&gt;0,JV!H196&gt;0)),"+"," ")))))&amp;LEFT(JV!$F$5&amp;"  ",2)&amp;JV!$F$6&amp;"      ")</f>
        <v> 24C      </v>
      </c>
      <c r="H187" s="18" t="str">
        <f>LEFT(JV!A196&amp;"      ",6)</f>
        <v>      </v>
      </c>
      <c r="I187" s="18" t="str">
        <f>LEFT(JV!B196&amp;"      ",6)</f>
        <v>      </v>
      </c>
      <c r="J187" s="18" t="str">
        <f>LEFT(JV!C196&amp;"      ",6)</f>
        <v>      </v>
      </c>
      <c r="K187" s="18" t="str">
        <f>LEFT(JV!D196&amp;"      ",6)</f>
        <v>      </v>
      </c>
      <c r="L187" s="18" t="str">
        <f>LEFT(JV!E196&amp;"      ",6)</f>
        <v>      </v>
      </c>
      <c r="M187" s="18" t="str">
        <f>LEFT(JV!F196&amp;"      ",6)</f>
        <v>      </v>
      </c>
      <c r="N187" s="16" t="str">
        <f>LEFT(JV!M196&amp;"        ",8)&amp;LEFT(JV!N196&amp;"    ",4)&amp;LEFT(JV!O196&amp;"    ",4)&amp;LEFT(JV!P196&amp;" ",1)&amp;LEFT(JV!Q196&amp;"        ",8)&amp;LEFT(JV!R196&amp;" ",1)</f>
        <v>                          </v>
      </c>
    </row>
    <row r="188" spans="1:14" ht="12.75">
      <c r="A188" s="16" t="s">
        <v>177</v>
      </c>
      <c r="B188" s="18" t="str">
        <f>LEFT(JV!$C$4&amp;"        ",8)&amp;"        "&amp;2</f>
        <v>                2</v>
      </c>
      <c r="C188" s="18" t="str">
        <f>LEFT((JV!$C$5&amp;" "),4)</f>
        <v> </v>
      </c>
      <c r="D188" s="18" t="str">
        <f>LEFT((JV!J197&amp;"        "),8)</f>
        <v>        </v>
      </c>
      <c r="E188" s="18" t="str">
        <f>RIGHT("000000000000"&amp;((JV!G197+JV!H197)*100),12)</f>
        <v>000000000000</v>
      </c>
      <c r="F188" s="18" t="str">
        <f>LEFT(JV!I197&amp;"                                   ",35)</f>
        <v>                                   </v>
      </c>
      <c r="G188" s="18" t="str">
        <f>IF(AND(JV!$C$5&lt;&gt;"CR05",JV!$C$5&lt;&gt;"BD01",JV!$C$5&lt;&gt;"E10",JV!$C$5&lt;&gt;"IVE"),(IF(JV!G197&gt;0,"D",IF(JV!H197&gt;0,"C"," "))&amp;LEFT(JV!$F$5&amp;"  ",2)&amp;JV!$F$6&amp;"      "),IF(AND(OR(JV!$C$5="CR05"),JV!G197&gt;0),"-",IF(AND(OR(JV!$C$5="CR05"),JV!H197&gt;0),"+",IF(AND(OR(JV!$C$5&lt;&gt;"E10",JV!$C$5&lt;&gt;"IVE"),JV!G197&gt;0),"+",IF(AND(OR(JV!$C$5&lt;&gt;"E10",JV!$C$5&lt;&gt;"IVE"),JV!H197&gt;0),"-",IF(AND(OR(JV!$C$5="BD01"),OR(JV!G197&gt;0,JV!H197&gt;0)),"+"," ")))))&amp;LEFT(JV!$F$5&amp;"  ",2)&amp;JV!$F$6&amp;"      ")</f>
        <v> 24C      </v>
      </c>
      <c r="H188" s="18" t="str">
        <f>LEFT(JV!A197&amp;"      ",6)</f>
        <v>      </v>
      </c>
      <c r="I188" s="18" t="str">
        <f>LEFT(JV!B197&amp;"      ",6)</f>
        <v>      </v>
      </c>
      <c r="J188" s="18" t="str">
        <f>LEFT(JV!C197&amp;"      ",6)</f>
        <v>      </v>
      </c>
      <c r="K188" s="18" t="str">
        <f>LEFT(JV!D197&amp;"      ",6)</f>
        <v>      </v>
      </c>
      <c r="L188" s="18" t="str">
        <f>LEFT(JV!E197&amp;"      ",6)</f>
        <v>      </v>
      </c>
      <c r="M188" s="18" t="str">
        <f>LEFT(JV!F197&amp;"      ",6)</f>
        <v>      </v>
      </c>
      <c r="N188" s="16" t="str">
        <f>LEFT(JV!M197&amp;"        ",8)&amp;LEFT(JV!N197&amp;"    ",4)&amp;LEFT(JV!O197&amp;"    ",4)&amp;LEFT(JV!P197&amp;" ",1)&amp;LEFT(JV!Q197&amp;"        ",8)&amp;LEFT(JV!R197&amp;" ",1)</f>
        <v>                          </v>
      </c>
    </row>
    <row r="189" spans="1:14" ht="12.75">
      <c r="A189" s="16" t="s">
        <v>178</v>
      </c>
      <c r="B189" s="18" t="str">
        <f>LEFT(JV!$C$4&amp;"        ",8)&amp;"        "&amp;2</f>
        <v>                2</v>
      </c>
      <c r="C189" s="18" t="str">
        <f>LEFT((JV!$C$5&amp;" "),4)</f>
        <v> </v>
      </c>
      <c r="D189" s="18" t="str">
        <f>LEFT((JV!J198&amp;"        "),8)</f>
        <v>        </v>
      </c>
      <c r="E189" s="18" t="str">
        <f>RIGHT("000000000000"&amp;((JV!G198+JV!H198)*100),12)</f>
        <v>000000000000</v>
      </c>
      <c r="F189" s="18" t="str">
        <f>LEFT(JV!I198&amp;"                                   ",35)</f>
        <v>                                   </v>
      </c>
      <c r="G189" s="18" t="str">
        <f>IF(AND(JV!$C$5&lt;&gt;"CR05",JV!$C$5&lt;&gt;"BD01",JV!$C$5&lt;&gt;"E10",JV!$C$5&lt;&gt;"IVE"),(IF(JV!G198&gt;0,"D",IF(JV!H198&gt;0,"C"," "))&amp;LEFT(JV!$F$5&amp;"  ",2)&amp;JV!$F$6&amp;"      "),IF(AND(OR(JV!$C$5="CR05"),JV!G198&gt;0),"-",IF(AND(OR(JV!$C$5="CR05"),JV!H198&gt;0),"+",IF(AND(OR(JV!$C$5&lt;&gt;"E10",JV!$C$5&lt;&gt;"IVE"),JV!G198&gt;0),"+",IF(AND(OR(JV!$C$5&lt;&gt;"E10",JV!$C$5&lt;&gt;"IVE"),JV!H198&gt;0),"-",IF(AND(OR(JV!$C$5="BD01"),OR(JV!G198&gt;0,JV!H198&gt;0)),"+"," ")))))&amp;LEFT(JV!$F$5&amp;"  ",2)&amp;JV!$F$6&amp;"      ")</f>
        <v> 24C      </v>
      </c>
      <c r="H189" s="18" t="str">
        <f>LEFT(JV!A198&amp;"      ",6)</f>
        <v>      </v>
      </c>
      <c r="I189" s="18" t="str">
        <f>LEFT(JV!B198&amp;"      ",6)</f>
        <v>      </v>
      </c>
      <c r="J189" s="18" t="str">
        <f>LEFT(JV!C198&amp;"      ",6)</f>
        <v>      </v>
      </c>
      <c r="K189" s="18" t="str">
        <f>LEFT(JV!D198&amp;"      ",6)</f>
        <v>      </v>
      </c>
      <c r="L189" s="18" t="str">
        <f>LEFT(JV!E198&amp;"      ",6)</f>
        <v>      </v>
      </c>
      <c r="M189" s="18" t="str">
        <f>LEFT(JV!F198&amp;"      ",6)</f>
        <v>      </v>
      </c>
      <c r="N189" s="16" t="str">
        <f>LEFT(JV!M198&amp;"        ",8)&amp;LEFT(JV!N198&amp;"    ",4)&amp;LEFT(JV!O198&amp;"    ",4)&amp;LEFT(JV!P198&amp;" ",1)&amp;LEFT(JV!Q198&amp;"        ",8)&amp;LEFT(JV!R198&amp;" ",1)</f>
        <v>                          </v>
      </c>
    </row>
    <row r="190" spans="1:14" ht="12.75">
      <c r="A190" s="16" t="s">
        <v>179</v>
      </c>
      <c r="B190" s="18" t="str">
        <f>LEFT(JV!$C$4&amp;"        ",8)&amp;"        "&amp;2</f>
        <v>                2</v>
      </c>
      <c r="C190" s="18" t="str">
        <f>LEFT((JV!$C$5&amp;" "),4)</f>
        <v> </v>
      </c>
      <c r="D190" s="18" t="str">
        <f>LEFT((JV!J199&amp;"        "),8)</f>
        <v>        </v>
      </c>
      <c r="E190" s="18" t="str">
        <f>RIGHT("000000000000"&amp;((JV!G199+JV!H199)*100),12)</f>
        <v>000000000000</v>
      </c>
      <c r="F190" s="18" t="str">
        <f>LEFT(JV!I199&amp;"                                   ",35)</f>
        <v>                                   </v>
      </c>
      <c r="G190" s="18" t="str">
        <f>IF(AND(JV!$C$5&lt;&gt;"CR05",JV!$C$5&lt;&gt;"BD01",JV!$C$5&lt;&gt;"E10",JV!$C$5&lt;&gt;"IVE"),(IF(JV!G199&gt;0,"D",IF(JV!H199&gt;0,"C"," "))&amp;LEFT(JV!$F$5&amp;"  ",2)&amp;JV!$F$6&amp;"      "),IF(AND(OR(JV!$C$5="CR05"),JV!G199&gt;0),"-",IF(AND(OR(JV!$C$5="CR05"),JV!H199&gt;0),"+",IF(AND(OR(JV!$C$5&lt;&gt;"E10",JV!$C$5&lt;&gt;"IVE"),JV!G199&gt;0),"+",IF(AND(OR(JV!$C$5&lt;&gt;"E10",JV!$C$5&lt;&gt;"IVE"),JV!H199&gt;0),"-",IF(AND(OR(JV!$C$5="BD01"),OR(JV!G199&gt;0,JV!H199&gt;0)),"+"," ")))))&amp;LEFT(JV!$F$5&amp;"  ",2)&amp;JV!$F$6&amp;"      ")</f>
        <v> 24C      </v>
      </c>
      <c r="H190" s="18" t="str">
        <f>LEFT(JV!A199&amp;"      ",6)</f>
        <v>      </v>
      </c>
      <c r="I190" s="18" t="str">
        <f>LEFT(JV!B199&amp;"      ",6)</f>
        <v>      </v>
      </c>
      <c r="J190" s="18" t="str">
        <f>LEFT(JV!C199&amp;"      ",6)</f>
        <v>      </v>
      </c>
      <c r="K190" s="18" t="str">
        <f>LEFT(JV!D199&amp;"      ",6)</f>
        <v>      </v>
      </c>
      <c r="L190" s="18" t="str">
        <f>LEFT(JV!E199&amp;"      ",6)</f>
        <v>      </v>
      </c>
      <c r="M190" s="18" t="str">
        <f>LEFT(JV!F199&amp;"      ",6)</f>
        <v>      </v>
      </c>
      <c r="N190" s="16" t="str">
        <f>LEFT(JV!M199&amp;"        ",8)&amp;LEFT(JV!N199&amp;"    ",4)&amp;LEFT(JV!O199&amp;"    ",4)&amp;LEFT(JV!P199&amp;" ",1)&amp;LEFT(JV!Q199&amp;"        ",8)&amp;LEFT(JV!R199&amp;" ",1)</f>
        <v>                          </v>
      </c>
    </row>
    <row r="191" spans="1:14" ht="12.75">
      <c r="A191" s="16" t="s">
        <v>180</v>
      </c>
      <c r="B191" s="18" t="str">
        <f>LEFT(JV!$C$4&amp;"        ",8)&amp;"        "&amp;2</f>
        <v>                2</v>
      </c>
      <c r="C191" s="18" t="str">
        <f>LEFT((JV!$C$5&amp;" "),4)</f>
        <v> </v>
      </c>
      <c r="D191" s="18" t="str">
        <f>LEFT((JV!J200&amp;"        "),8)</f>
        <v>        </v>
      </c>
      <c r="E191" s="18" t="str">
        <f>RIGHT("000000000000"&amp;((JV!G200+JV!H200)*100),12)</f>
        <v>000000000000</v>
      </c>
      <c r="F191" s="18" t="str">
        <f>LEFT(JV!I200&amp;"                                   ",35)</f>
        <v>                                   </v>
      </c>
      <c r="G191" s="18" t="str">
        <f>IF(AND(JV!$C$5&lt;&gt;"CR05",JV!$C$5&lt;&gt;"BD01",JV!$C$5&lt;&gt;"E10",JV!$C$5&lt;&gt;"IVE"),(IF(JV!G200&gt;0,"D",IF(JV!H200&gt;0,"C"," "))&amp;LEFT(JV!$F$5&amp;"  ",2)&amp;JV!$F$6&amp;"      "),IF(AND(OR(JV!$C$5="CR05"),JV!G200&gt;0),"-",IF(AND(OR(JV!$C$5="CR05"),JV!H200&gt;0),"+",IF(AND(OR(JV!$C$5&lt;&gt;"E10",JV!$C$5&lt;&gt;"IVE"),JV!G200&gt;0),"+",IF(AND(OR(JV!$C$5&lt;&gt;"E10",JV!$C$5&lt;&gt;"IVE"),JV!H200&gt;0),"-",IF(AND(OR(JV!$C$5="BD01"),OR(JV!G200&gt;0,JV!H200&gt;0)),"+"," ")))))&amp;LEFT(JV!$F$5&amp;"  ",2)&amp;JV!$F$6&amp;"      ")</f>
        <v> 24C      </v>
      </c>
      <c r="H191" s="18" t="str">
        <f>LEFT(JV!A200&amp;"      ",6)</f>
        <v>      </v>
      </c>
      <c r="I191" s="18" t="str">
        <f>LEFT(JV!B200&amp;"      ",6)</f>
        <v>      </v>
      </c>
      <c r="J191" s="18" t="str">
        <f>LEFT(JV!C200&amp;"      ",6)</f>
        <v>      </v>
      </c>
      <c r="K191" s="18" t="str">
        <f>LEFT(JV!D200&amp;"      ",6)</f>
        <v>      </v>
      </c>
      <c r="L191" s="18" t="str">
        <f>LEFT(JV!E200&amp;"      ",6)</f>
        <v>      </v>
      </c>
      <c r="M191" s="18" t="str">
        <f>LEFT(JV!F200&amp;"      ",6)</f>
        <v>      </v>
      </c>
      <c r="N191" s="16" t="str">
        <f>LEFT(JV!M200&amp;"        ",8)&amp;LEFT(JV!N200&amp;"    ",4)&amp;LEFT(JV!O200&amp;"    ",4)&amp;LEFT(JV!P200&amp;" ",1)&amp;LEFT(JV!Q200&amp;"        ",8)&amp;LEFT(JV!R200&amp;" ",1)</f>
        <v>                          </v>
      </c>
    </row>
    <row r="192" spans="1:14" ht="12.75">
      <c r="A192" s="16" t="s">
        <v>181</v>
      </c>
      <c r="B192" s="18" t="str">
        <f>LEFT(JV!$C$4&amp;"        ",8)&amp;"        "&amp;2</f>
        <v>                2</v>
      </c>
      <c r="C192" s="18" t="str">
        <f>LEFT((JV!$C$5&amp;" "),4)</f>
        <v> </v>
      </c>
      <c r="D192" s="18" t="str">
        <f>LEFT((JV!J201&amp;"        "),8)</f>
        <v>        </v>
      </c>
      <c r="E192" s="18" t="str">
        <f>RIGHT("000000000000"&amp;((JV!G201+JV!H201)*100),12)</f>
        <v>000000000000</v>
      </c>
      <c r="F192" s="18" t="str">
        <f>LEFT(JV!I201&amp;"                                   ",35)</f>
        <v>                                   </v>
      </c>
      <c r="G192" s="18" t="str">
        <f>IF(AND(JV!$C$5&lt;&gt;"CR05",JV!$C$5&lt;&gt;"BD01",JV!$C$5&lt;&gt;"E10",JV!$C$5&lt;&gt;"IVE"),(IF(JV!G201&gt;0,"D",IF(JV!H201&gt;0,"C"," "))&amp;LEFT(JV!$F$5&amp;"  ",2)&amp;JV!$F$6&amp;"      "),IF(AND(OR(JV!$C$5="CR05"),JV!G201&gt;0),"-",IF(AND(OR(JV!$C$5="CR05"),JV!H201&gt;0),"+",IF(AND(OR(JV!$C$5&lt;&gt;"E10",JV!$C$5&lt;&gt;"IVE"),JV!G201&gt;0),"+",IF(AND(OR(JV!$C$5&lt;&gt;"E10",JV!$C$5&lt;&gt;"IVE"),JV!H201&gt;0),"-",IF(AND(OR(JV!$C$5="BD01"),OR(JV!G201&gt;0,JV!H201&gt;0)),"+"," ")))))&amp;LEFT(JV!$F$5&amp;"  ",2)&amp;JV!$F$6&amp;"      ")</f>
        <v> 24C      </v>
      </c>
      <c r="H192" s="18" t="str">
        <f>LEFT(JV!A201&amp;"      ",6)</f>
        <v>      </v>
      </c>
      <c r="I192" s="18" t="str">
        <f>LEFT(JV!B201&amp;"      ",6)</f>
        <v>      </v>
      </c>
      <c r="J192" s="18" t="str">
        <f>LEFT(JV!C201&amp;"      ",6)</f>
        <v>      </v>
      </c>
      <c r="K192" s="18" t="str">
        <f>LEFT(JV!D201&amp;"      ",6)</f>
        <v>      </v>
      </c>
      <c r="L192" s="18" t="str">
        <f>LEFT(JV!E201&amp;"      ",6)</f>
        <v>      </v>
      </c>
      <c r="M192" s="18" t="str">
        <f>LEFT(JV!F201&amp;"      ",6)</f>
        <v>      </v>
      </c>
      <c r="N192" s="16" t="str">
        <f>LEFT(JV!M201&amp;"        ",8)&amp;LEFT(JV!N201&amp;"    ",4)&amp;LEFT(JV!O201&amp;"    ",4)&amp;LEFT(JV!P201&amp;" ",1)&amp;LEFT(JV!Q201&amp;"        ",8)&amp;LEFT(JV!R201&amp;" ",1)</f>
        <v>                          </v>
      </c>
    </row>
    <row r="193" spans="1:14" ht="12.75">
      <c r="A193" s="16" t="s">
        <v>182</v>
      </c>
      <c r="B193" s="18" t="str">
        <f>LEFT(JV!$C$4&amp;"        ",8)&amp;"        "&amp;2</f>
        <v>                2</v>
      </c>
      <c r="C193" s="18" t="str">
        <f>LEFT((JV!$C$5&amp;" "),4)</f>
        <v> </v>
      </c>
      <c r="D193" s="18" t="str">
        <f>LEFT((JV!J202&amp;"        "),8)</f>
        <v>        </v>
      </c>
      <c r="E193" s="18" t="str">
        <f>RIGHT("000000000000"&amp;((JV!G202+JV!H202)*100),12)</f>
        <v>000000000000</v>
      </c>
      <c r="F193" s="18" t="str">
        <f>LEFT(JV!I202&amp;"                                   ",35)</f>
        <v>                                   </v>
      </c>
      <c r="G193" s="18" t="str">
        <f>IF(AND(JV!$C$5&lt;&gt;"CR05",JV!$C$5&lt;&gt;"BD01",JV!$C$5&lt;&gt;"E10",JV!$C$5&lt;&gt;"IVE"),(IF(JV!G202&gt;0,"D",IF(JV!H202&gt;0,"C"," "))&amp;LEFT(JV!$F$5&amp;"  ",2)&amp;JV!$F$6&amp;"      "),IF(AND(OR(JV!$C$5="CR05"),JV!G202&gt;0),"-",IF(AND(OR(JV!$C$5="CR05"),JV!H202&gt;0),"+",IF(AND(OR(JV!$C$5&lt;&gt;"E10",JV!$C$5&lt;&gt;"IVE"),JV!G202&gt;0),"+",IF(AND(OR(JV!$C$5&lt;&gt;"E10",JV!$C$5&lt;&gt;"IVE"),JV!H202&gt;0),"-",IF(AND(OR(JV!$C$5="BD01"),OR(JV!G202&gt;0,JV!H202&gt;0)),"+"," ")))))&amp;LEFT(JV!$F$5&amp;"  ",2)&amp;JV!$F$6&amp;"      ")</f>
        <v> 24C      </v>
      </c>
      <c r="H193" s="18" t="str">
        <f>LEFT(JV!A202&amp;"      ",6)</f>
        <v>      </v>
      </c>
      <c r="I193" s="18" t="str">
        <f>LEFT(JV!B202&amp;"      ",6)</f>
        <v>      </v>
      </c>
      <c r="J193" s="18" t="str">
        <f>LEFT(JV!C202&amp;"      ",6)</f>
        <v>      </v>
      </c>
      <c r="K193" s="18" t="str">
        <f>LEFT(JV!D202&amp;"      ",6)</f>
        <v>      </v>
      </c>
      <c r="L193" s="18" t="str">
        <f>LEFT(JV!E202&amp;"      ",6)</f>
        <v>      </v>
      </c>
      <c r="M193" s="18" t="str">
        <f>LEFT(JV!F202&amp;"      ",6)</f>
        <v>      </v>
      </c>
      <c r="N193" s="16" t="str">
        <f>LEFT(JV!M202&amp;"        ",8)&amp;LEFT(JV!N202&amp;"    ",4)&amp;LEFT(JV!O202&amp;"    ",4)&amp;LEFT(JV!P202&amp;" ",1)&amp;LEFT(JV!Q202&amp;"        ",8)&amp;LEFT(JV!R202&amp;" ",1)</f>
        <v>                          </v>
      </c>
    </row>
    <row r="194" spans="1:14" ht="12.75">
      <c r="A194" s="16" t="s">
        <v>183</v>
      </c>
      <c r="B194" s="18" t="str">
        <f>LEFT(JV!$C$4&amp;"        ",8)&amp;"        "&amp;2</f>
        <v>                2</v>
      </c>
      <c r="C194" s="18" t="str">
        <f>LEFT((JV!$C$5&amp;" "),4)</f>
        <v> </v>
      </c>
      <c r="D194" s="18" t="str">
        <f>LEFT((JV!J203&amp;"        "),8)</f>
        <v>        </v>
      </c>
      <c r="E194" s="18" t="str">
        <f>RIGHT("000000000000"&amp;((JV!G203+JV!H203)*100),12)</f>
        <v>000000000000</v>
      </c>
      <c r="F194" s="18" t="str">
        <f>LEFT(JV!I203&amp;"                                   ",35)</f>
        <v>                                   </v>
      </c>
      <c r="G194" s="18" t="str">
        <f>IF(AND(JV!$C$5&lt;&gt;"CR05",JV!$C$5&lt;&gt;"BD01",JV!$C$5&lt;&gt;"E10",JV!$C$5&lt;&gt;"IVE"),(IF(JV!G203&gt;0,"D",IF(JV!H203&gt;0,"C"," "))&amp;LEFT(JV!$F$5&amp;"  ",2)&amp;JV!$F$6&amp;"      "),IF(AND(OR(JV!$C$5="CR05"),JV!G203&gt;0),"-",IF(AND(OR(JV!$C$5="CR05"),JV!H203&gt;0),"+",IF(AND(OR(JV!$C$5&lt;&gt;"E10",JV!$C$5&lt;&gt;"IVE"),JV!G203&gt;0),"+",IF(AND(OR(JV!$C$5&lt;&gt;"E10",JV!$C$5&lt;&gt;"IVE"),JV!H203&gt;0),"-",IF(AND(OR(JV!$C$5="BD01"),OR(JV!G203&gt;0,JV!H203&gt;0)),"+"," ")))))&amp;LEFT(JV!$F$5&amp;"  ",2)&amp;JV!$F$6&amp;"      ")</f>
        <v> 24C      </v>
      </c>
      <c r="H194" s="18" t="str">
        <f>LEFT(JV!A203&amp;"      ",6)</f>
        <v>      </v>
      </c>
      <c r="I194" s="18" t="str">
        <f>LEFT(JV!B203&amp;"      ",6)</f>
        <v>      </v>
      </c>
      <c r="J194" s="18" t="str">
        <f>LEFT(JV!C203&amp;"      ",6)</f>
        <v>      </v>
      </c>
      <c r="K194" s="18" t="str">
        <f>LEFT(JV!D203&amp;"      ",6)</f>
        <v>      </v>
      </c>
      <c r="L194" s="18" t="str">
        <f>LEFT(JV!E203&amp;"      ",6)</f>
        <v>      </v>
      </c>
      <c r="M194" s="18" t="str">
        <f>LEFT(JV!F203&amp;"      ",6)</f>
        <v>      </v>
      </c>
      <c r="N194" s="16" t="str">
        <f>LEFT(JV!M203&amp;"        ",8)&amp;LEFT(JV!N203&amp;"    ",4)&amp;LEFT(JV!O203&amp;"    ",4)&amp;LEFT(JV!P203&amp;" ",1)&amp;LEFT(JV!Q203&amp;"        ",8)&amp;LEFT(JV!R203&amp;" ",1)</f>
        <v>                          </v>
      </c>
    </row>
    <row r="195" spans="1:14" ht="12.75">
      <c r="A195" s="16" t="s">
        <v>184</v>
      </c>
      <c r="B195" s="18" t="str">
        <f>LEFT(JV!$C$4&amp;"        ",8)&amp;"        "&amp;2</f>
        <v>                2</v>
      </c>
      <c r="C195" s="18" t="str">
        <f>LEFT((JV!$C$5&amp;" "),4)</f>
        <v> </v>
      </c>
      <c r="D195" s="18" t="str">
        <f>LEFT((JV!J204&amp;"        "),8)</f>
        <v>        </v>
      </c>
      <c r="E195" s="18" t="str">
        <f>RIGHT("000000000000"&amp;((JV!G204+JV!H204)*100),12)</f>
        <v>000000000000</v>
      </c>
      <c r="F195" s="18" t="str">
        <f>LEFT(JV!I204&amp;"                                   ",35)</f>
        <v>                                   </v>
      </c>
      <c r="G195" s="18" t="str">
        <f>IF(AND(JV!$C$5&lt;&gt;"CR05",JV!$C$5&lt;&gt;"BD01",JV!$C$5&lt;&gt;"E10",JV!$C$5&lt;&gt;"IVE"),(IF(JV!G204&gt;0,"D",IF(JV!H204&gt;0,"C"," "))&amp;LEFT(JV!$F$5&amp;"  ",2)&amp;JV!$F$6&amp;"      "),IF(AND(OR(JV!$C$5="CR05"),JV!G204&gt;0),"-",IF(AND(OR(JV!$C$5="CR05"),JV!H204&gt;0),"+",IF(AND(OR(JV!$C$5&lt;&gt;"E10",JV!$C$5&lt;&gt;"IVE"),JV!G204&gt;0),"+",IF(AND(OR(JV!$C$5&lt;&gt;"E10",JV!$C$5&lt;&gt;"IVE"),JV!H204&gt;0),"-",IF(AND(OR(JV!$C$5="BD01"),OR(JV!G204&gt;0,JV!H204&gt;0)),"+"," ")))))&amp;LEFT(JV!$F$5&amp;"  ",2)&amp;JV!$F$6&amp;"      ")</f>
        <v> 24C      </v>
      </c>
      <c r="H195" s="18" t="str">
        <f>LEFT(JV!A204&amp;"      ",6)</f>
        <v>      </v>
      </c>
      <c r="I195" s="18" t="str">
        <f>LEFT(JV!B204&amp;"      ",6)</f>
        <v>      </v>
      </c>
      <c r="J195" s="18" t="str">
        <f>LEFT(JV!C204&amp;"      ",6)</f>
        <v>      </v>
      </c>
      <c r="K195" s="18" t="str">
        <f>LEFT(JV!D204&amp;"      ",6)</f>
        <v>      </v>
      </c>
      <c r="L195" s="18" t="str">
        <f>LEFT(JV!E204&amp;"      ",6)</f>
        <v>      </v>
      </c>
      <c r="M195" s="18" t="str">
        <f>LEFT(JV!F204&amp;"      ",6)</f>
        <v>      </v>
      </c>
      <c r="N195" s="16" t="str">
        <f>LEFT(JV!M204&amp;"        ",8)&amp;LEFT(JV!N204&amp;"    ",4)&amp;LEFT(JV!O204&amp;"    ",4)&amp;LEFT(JV!P204&amp;" ",1)&amp;LEFT(JV!Q204&amp;"        ",8)&amp;LEFT(JV!R204&amp;" ",1)</f>
        <v>                          </v>
      </c>
    </row>
    <row r="196" spans="1:14" ht="12.75">
      <c r="A196" s="16" t="s">
        <v>185</v>
      </c>
      <c r="B196" s="18" t="str">
        <f>LEFT(JV!$C$4&amp;"        ",8)&amp;"        "&amp;2</f>
        <v>                2</v>
      </c>
      <c r="C196" s="18" t="str">
        <f>LEFT((JV!$C$5&amp;" "),4)</f>
        <v> </v>
      </c>
      <c r="D196" s="18" t="str">
        <f>LEFT((JV!J205&amp;"        "),8)</f>
        <v>        </v>
      </c>
      <c r="E196" s="18" t="str">
        <f>RIGHT("000000000000"&amp;((JV!G205+JV!H205)*100),12)</f>
        <v>000000000000</v>
      </c>
      <c r="F196" s="18" t="str">
        <f>LEFT(JV!I205&amp;"                                   ",35)</f>
        <v>                                   </v>
      </c>
      <c r="G196" s="18" t="str">
        <f>IF(AND(JV!$C$5&lt;&gt;"CR05",JV!$C$5&lt;&gt;"BD01",JV!$C$5&lt;&gt;"E10",JV!$C$5&lt;&gt;"IVE"),(IF(JV!G205&gt;0,"D",IF(JV!H205&gt;0,"C"," "))&amp;LEFT(JV!$F$5&amp;"  ",2)&amp;JV!$F$6&amp;"      "),IF(AND(OR(JV!$C$5="CR05"),JV!G205&gt;0),"-",IF(AND(OR(JV!$C$5="CR05"),JV!H205&gt;0),"+",IF(AND(OR(JV!$C$5&lt;&gt;"E10",JV!$C$5&lt;&gt;"IVE"),JV!G205&gt;0),"+",IF(AND(OR(JV!$C$5&lt;&gt;"E10",JV!$C$5&lt;&gt;"IVE"),JV!H205&gt;0),"-",IF(AND(OR(JV!$C$5="BD01"),OR(JV!G205&gt;0,JV!H205&gt;0)),"+"," ")))))&amp;LEFT(JV!$F$5&amp;"  ",2)&amp;JV!$F$6&amp;"      ")</f>
        <v> 24C      </v>
      </c>
      <c r="H196" s="18" t="str">
        <f>LEFT(JV!A205&amp;"      ",6)</f>
        <v>      </v>
      </c>
      <c r="I196" s="18" t="str">
        <f>LEFT(JV!B205&amp;"      ",6)</f>
        <v>      </v>
      </c>
      <c r="J196" s="18" t="str">
        <f>LEFT(JV!C205&amp;"      ",6)</f>
        <v>      </v>
      </c>
      <c r="K196" s="18" t="str">
        <f>LEFT(JV!D205&amp;"      ",6)</f>
        <v>      </v>
      </c>
      <c r="L196" s="18" t="str">
        <f>LEFT(JV!E205&amp;"      ",6)</f>
        <v>      </v>
      </c>
      <c r="M196" s="18" t="str">
        <f>LEFT(JV!F205&amp;"      ",6)</f>
        <v>      </v>
      </c>
      <c r="N196" s="16" t="str">
        <f>LEFT(JV!M205&amp;"        ",8)&amp;LEFT(JV!N205&amp;"    ",4)&amp;LEFT(JV!O205&amp;"    ",4)&amp;LEFT(JV!P205&amp;" ",1)&amp;LEFT(JV!Q205&amp;"        ",8)&amp;LEFT(JV!R205&amp;" ",1)</f>
        <v>                          </v>
      </c>
    </row>
    <row r="197" spans="1:14" ht="12.75">
      <c r="A197" s="16" t="s">
        <v>186</v>
      </c>
      <c r="B197" s="18" t="str">
        <f>LEFT(JV!$C$4&amp;"        ",8)&amp;"        "&amp;2</f>
        <v>                2</v>
      </c>
      <c r="C197" s="18" t="str">
        <f>LEFT((JV!$C$5&amp;" "),4)</f>
        <v> </v>
      </c>
      <c r="D197" s="18" t="str">
        <f>LEFT((JV!J206&amp;"        "),8)</f>
        <v>        </v>
      </c>
      <c r="E197" s="18" t="str">
        <f>RIGHT("000000000000"&amp;((JV!G206+JV!H206)*100),12)</f>
        <v>000000000000</v>
      </c>
      <c r="F197" s="18" t="str">
        <f>LEFT(JV!I206&amp;"                                   ",35)</f>
        <v>                                   </v>
      </c>
      <c r="G197" s="18" t="str">
        <f>IF(AND(JV!$C$5&lt;&gt;"CR05",JV!$C$5&lt;&gt;"BD01",JV!$C$5&lt;&gt;"E10",JV!$C$5&lt;&gt;"IVE"),(IF(JV!G206&gt;0,"D",IF(JV!H206&gt;0,"C"," "))&amp;LEFT(JV!$F$5&amp;"  ",2)&amp;JV!$F$6&amp;"      "),IF(AND(OR(JV!$C$5="CR05"),JV!G206&gt;0),"-",IF(AND(OR(JV!$C$5="CR05"),JV!H206&gt;0),"+",IF(AND(OR(JV!$C$5&lt;&gt;"E10",JV!$C$5&lt;&gt;"IVE"),JV!G206&gt;0),"+",IF(AND(OR(JV!$C$5&lt;&gt;"E10",JV!$C$5&lt;&gt;"IVE"),JV!H206&gt;0),"-",IF(AND(OR(JV!$C$5="BD01"),OR(JV!G206&gt;0,JV!H206&gt;0)),"+"," ")))))&amp;LEFT(JV!$F$5&amp;"  ",2)&amp;JV!$F$6&amp;"      ")</f>
        <v> 24C      </v>
      </c>
      <c r="H197" s="18" t="str">
        <f>LEFT(JV!A206&amp;"      ",6)</f>
        <v>      </v>
      </c>
      <c r="I197" s="18" t="str">
        <f>LEFT(JV!B206&amp;"      ",6)</f>
        <v>      </v>
      </c>
      <c r="J197" s="18" t="str">
        <f>LEFT(JV!C206&amp;"      ",6)</f>
        <v>      </v>
      </c>
      <c r="K197" s="18" t="str">
        <f>LEFT(JV!D206&amp;"      ",6)</f>
        <v>      </v>
      </c>
      <c r="L197" s="18" t="str">
        <f>LEFT(JV!E206&amp;"      ",6)</f>
        <v>      </v>
      </c>
      <c r="M197" s="18" t="str">
        <f>LEFT(JV!F206&amp;"      ",6)</f>
        <v>      </v>
      </c>
      <c r="N197" s="16" t="str">
        <f>LEFT(JV!M206&amp;"        ",8)&amp;LEFT(JV!N206&amp;"    ",4)&amp;LEFT(JV!O206&amp;"    ",4)&amp;LEFT(JV!P206&amp;" ",1)&amp;LEFT(JV!Q206&amp;"        ",8)&amp;LEFT(JV!R206&amp;" ",1)</f>
        <v>                          </v>
      </c>
    </row>
    <row r="198" spans="1:14" ht="12.75">
      <c r="A198" s="16" t="s">
        <v>40</v>
      </c>
      <c r="B198" s="18" t="str">
        <f>LEFT(JV!$C$4&amp;"        ",8)&amp;"        "&amp;2</f>
        <v>                2</v>
      </c>
      <c r="C198" s="18" t="str">
        <f>LEFT((JV!$C$5&amp;" "),4)</f>
        <v> </v>
      </c>
      <c r="D198" s="18" t="str">
        <f>LEFT((JV!J207&amp;"        "),8)</f>
        <v>        </v>
      </c>
      <c r="E198" s="18" t="str">
        <f>RIGHT("000000000000"&amp;((JV!G207+JV!H207)*100),12)</f>
        <v>000000000000</v>
      </c>
      <c r="F198" s="18" t="str">
        <f>LEFT(JV!I207&amp;"                                   ",35)</f>
        <v>                                   </v>
      </c>
      <c r="G198" s="18" t="str">
        <f>IF(AND(JV!$C$5&lt;&gt;"CR05",JV!$C$5&lt;&gt;"BD01",JV!$C$5&lt;&gt;"E10",JV!$C$5&lt;&gt;"IVE"),(IF(JV!G207&gt;0,"D",IF(JV!H207&gt;0,"C"," "))&amp;LEFT(JV!$F$5&amp;"  ",2)&amp;JV!$F$6&amp;"      "),IF(AND(OR(JV!$C$5="CR05"),JV!G207&gt;0),"-",IF(AND(OR(JV!$C$5="CR05"),JV!H207&gt;0),"+",IF(AND(OR(JV!$C$5&lt;&gt;"E10",JV!$C$5&lt;&gt;"IVE"),JV!G207&gt;0),"+",IF(AND(OR(JV!$C$5&lt;&gt;"E10",JV!$C$5&lt;&gt;"IVE"),JV!H207&gt;0),"-",IF(AND(OR(JV!$C$5="BD01"),OR(JV!G207&gt;0,JV!H207&gt;0)),"+"," ")))))&amp;LEFT(JV!$F$5&amp;"  ",2)&amp;JV!$F$6&amp;"      ")</f>
        <v> 24C      </v>
      </c>
      <c r="H198" s="18" t="str">
        <f>LEFT(JV!A207&amp;"      ",6)</f>
        <v>      </v>
      </c>
      <c r="I198" s="18" t="str">
        <f>LEFT(JV!B207&amp;"      ",6)</f>
        <v>      </v>
      </c>
      <c r="J198" s="18" t="str">
        <f>LEFT(JV!C207&amp;"      ",6)</f>
        <v>      </v>
      </c>
      <c r="K198" s="18" t="str">
        <f>LEFT(JV!D207&amp;"      ",6)</f>
        <v>      </v>
      </c>
      <c r="L198" s="18" t="str">
        <f>LEFT(JV!E207&amp;"      ",6)</f>
        <v>      </v>
      </c>
      <c r="M198" s="18" t="str">
        <f>LEFT(JV!F207&amp;"      ",6)</f>
        <v>      </v>
      </c>
      <c r="N198" s="16" t="str">
        <f>LEFT(JV!M207&amp;"        ",8)&amp;LEFT(JV!N207&amp;"    ",4)&amp;LEFT(JV!O207&amp;"    ",4)&amp;LEFT(JV!P207&amp;" ",1)&amp;LEFT(JV!Q207&amp;"        ",8)&amp;LEFT(JV!R207&amp;" ",1)</f>
        <v>                          </v>
      </c>
    </row>
    <row r="199" spans="1:14" ht="12.75">
      <c r="A199" s="16" t="s">
        <v>41</v>
      </c>
      <c r="B199" s="18" t="str">
        <f>LEFT(JV!$C$4&amp;"        ",8)&amp;"        "&amp;2</f>
        <v>                2</v>
      </c>
      <c r="C199" s="18" t="str">
        <f>LEFT((JV!$C$5&amp;" "),4)</f>
        <v> </v>
      </c>
      <c r="D199" s="18" t="str">
        <f>LEFT((JV!J208&amp;"        "),8)</f>
        <v>        </v>
      </c>
      <c r="E199" s="18" t="str">
        <f>RIGHT("000000000000"&amp;((JV!G208+JV!H208)*100),12)</f>
        <v>000000000000</v>
      </c>
      <c r="F199" s="18" t="str">
        <f>LEFT(JV!I208&amp;"                                   ",35)</f>
        <v>                                   </v>
      </c>
      <c r="G199" s="18" t="str">
        <f>IF(AND(JV!$C$5&lt;&gt;"CR05",JV!$C$5&lt;&gt;"BD01",JV!$C$5&lt;&gt;"E10",JV!$C$5&lt;&gt;"IVE"),(IF(JV!G208&gt;0,"D",IF(JV!H208&gt;0,"C"," "))&amp;LEFT(JV!$F$5&amp;"  ",2)&amp;JV!$F$6&amp;"      "),IF(AND(OR(JV!$C$5="CR05"),JV!G208&gt;0),"-",IF(AND(OR(JV!$C$5="CR05"),JV!H208&gt;0),"+",IF(AND(OR(JV!$C$5&lt;&gt;"E10",JV!$C$5&lt;&gt;"IVE"),JV!G208&gt;0),"+",IF(AND(OR(JV!$C$5&lt;&gt;"E10",JV!$C$5&lt;&gt;"IVE"),JV!H208&gt;0),"-",IF(AND(OR(JV!$C$5="BD01"),OR(JV!G208&gt;0,JV!H208&gt;0)),"+"," ")))))&amp;LEFT(JV!$F$5&amp;"  ",2)&amp;JV!$F$6&amp;"      ")</f>
        <v> 24C      </v>
      </c>
      <c r="H199" s="18" t="str">
        <f>LEFT(JV!A208&amp;"      ",6)</f>
        <v>      </v>
      </c>
      <c r="I199" s="18" t="str">
        <f>LEFT(JV!B208&amp;"      ",6)</f>
        <v>      </v>
      </c>
      <c r="J199" s="18" t="str">
        <f>LEFT(JV!C208&amp;"      ",6)</f>
        <v>      </v>
      </c>
      <c r="K199" s="18" t="str">
        <f>LEFT(JV!D208&amp;"      ",6)</f>
        <v>      </v>
      </c>
      <c r="L199" s="18" t="str">
        <f>LEFT(JV!E208&amp;"      ",6)</f>
        <v>      </v>
      </c>
      <c r="M199" s="18" t="str">
        <f>LEFT(JV!F208&amp;"      ",6)</f>
        <v>      </v>
      </c>
      <c r="N199" s="16" t="str">
        <f>LEFT(JV!M208&amp;"        ",8)&amp;LEFT(JV!N208&amp;"    ",4)&amp;LEFT(JV!O208&amp;"    ",4)&amp;LEFT(JV!P208&amp;" ",1)&amp;LEFT(JV!Q208&amp;"        ",8)&amp;LEFT(JV!R208&amp;" ",1)</f>
        <v>                          </v>
      </c>
    </row>
    <row r="200" spans="1:14" ht="12.75">
      <c r="A200" s="16" t="s">
        <v>42</v>
      </c>
      <c r="B200" s="18" t="str">
        <f>LEFT(JV!$C$4&amp;"        ",8)&amp;"        "&amp;2</f>
        <v>                2</v>
      </c>
      <c r="C200" s="18" t="str">
        <f>LEFT((JV!$C$5&amp;" "),4)</f>
        <v> </v>
      </c>
      <c r="D200" s="18" t="str">
        <f>LEFT((JV!J209&amp;"        "),8)</f>
        <v>        </v>
      </c>
      <c r="E200" s="18" t="str">
        <f>RIGHT("000000000000"&amp;((JV!G209+JV!H209)*100),12)</f>
        <v>000000000000</v>
      </c>
      <c r="F200" s="18" t="str">
        <f>LEFT(JV!I209&amp;"                                   ",35)</f>
        <v>                                   </v>
      </c>
      <c r="G200" s="18" t="str">
        <f>IF(AND(JV!$C$5&lt;&gt;"CR05",JV!$C$5&lt;&gt;"BD01",JV!$C$5&lt;&gt;"E10",JV!$C$5&lt;&gt;"IVE"),(IF(JV!G209&gt;0,"D",IF(JV!H209&gt;0,"C"," "))&amp;LEFT(JV!$F$5&amp;"  ",2)&amp;JV!$F$6&amp;"      "),IF(AND(OR(JV!$C$5="CR05"),JV!G209&gt;0),"-",IF(AND(OR(JV!$C$5="CR05"),JV!H209&gt;0),"+",IF(AND(OR(JV!$C$5&lt;&gt;"E10",JV!$C$5&lt;&gt;"IVE"),JV!G209&gt;0),"+",IF(AND(OR(JV!$C$5&lt;&gt;"E10",JV!$C$5&lt;&gt;"IVE"),JV!H209&gt;0),"-",IF(AND(OR(JV!$C$5="BD01"),OR(JV!G209&gt;0,JV!H209&gt;0)),"+"," ")))))&amp;LEFT(JV!$F$5&amp;"  ",2)&amp;JV!$F$6&amp;"      ")</f>
        <v> 24C      </v>
      </c>
      <c r="H200" s="18" t="str">
        <f>LEFT(JV!A209&amp;"      ",6)</f>
        <v>      </v>
      </c>
      <c r="I200" s="18" t="str">
        <f>LEFT(JV!B209&amp;"      ",6)</f>
        <v>      </v>
      </c>
      <c r="J200" s="18" t="str">
        <f>LEFT(JV!C209&amp;"      ",6)</f>
        <v>      </v>
      </c>
      <c r="K200" s="18" t="str">
        <f>LEFT(JV!D209&amp;"      ",6)</f>
        <v>      </v>
      </c>
      <c r="L200" s="18" t="str">
        <f>LEFT(JV!E209&amp;"      ",6)</f>
        <v>      </v>
      </c>
      <c r="M200" s="18" t="str">
        <f>LEFT(JV!F209&amp;"      ",6)</f>
        <v>      </v>
      </c>
      <c r="N200" s="16" t="str">
        <f>LEFT(JV!M209&amp;"        ",8)&amp;LEFT(JV!N209&amp;"    ",4)&amp;LEFT(JV!O209&amp;"    ",4)&amp;LEFT(JV!P209&amp;" ",1)&amp;LEFT(JV!Q209&amp;"        ",8)&amp;LEFT(JV!R209&amp;" ",1)</f>
        <v>                          </v>
      </c>
    </row>
    <row r="201" spans="1:14" ht="12.75">
      <c r="A201" s="16" t="s">
        <v>43</v>
      </c>
      <c r="B201" s="18" t="str">
        <f>LEFT(JV!$C$4&amp;"        ",8)&amp;"        "&amp;2</f>
        <v>                2</v>
      </c>
      <c r="C201" s="18" t="str">
        <f>LEFT((JV!$C$5&amp;" "),4)</f>
        <v> </v>
      </c>
      <c r="D201" s="18" t="str">
        <f>LEFT((JV!J210&amp;"        "),8)</f>
        <v>        </v>
      </c>
      <c r="E201" s="18" t="str">
        <f>RIGHT("000000000000"&amp;((JV!G210+JV!H210)*100),12)</f>
        <v>000000000000</v>
      </c>
      <c r="F201" s="18" t="str">
        <f>LEFT(JV!I210&amp;"                                   ",35)</f>
        <v>                                   </v>
      </c>
      <c r="G201" s="18" t="str">
        <f>IF(AND(JV!$C$5&lt;&gt;"CR05",JV!$C$5&lt;&gt;"BD01",JV!$C$5&lt;&gt;"E10",JV!$C$5&lt;&gt;"IVE"),(IF(JV!G210&gt;0,"D",IF(JV!H210&gt;0,"C"," "))&amp;LEFT(JV!$F$5&amp;"  ",2)&amp;JV!$F$6&amp;"      "),IF(AND(OR(JV!$C$5="CR05"),JV!G210&gt;0),"-",IF(AND(OR(JV!$C$5="CR05"),JV!H210&gt;0),"+",IF(AND(OR(JV!$C$5&lt;&gt;"E10",JV!$C$5&lt;&gt;"IVE"),JV!G210&gt;0),"+",IF(AND(OR(JV!$C$5&lt;&gt;"E10",JV!$C$5&lt;&gt;"IVE"),JV!H210&gt;0),"-",IF(AND(OR(JV!$C$5="BD01"),OR(JV!G210&gt;0,JV!H210&gt;0)),"+"," ")))))&amp;LEFT(JV!$F$5&amp;"  ",2)&amp;JV!$F$6&amp;"      ")</f>
        <v> 24C      </v>
      </c>
      <c r="H201" s="18" t="str">
        <f>LEFT(JV!A210&amp;"      ",6)</f>
        <v>      </v>
      </c>
      <c r="I201" s="18" t="str">
        <f>LEFT(JV!B210&amp;"      ",6)</f>
        <v>      </v>
      </c>
      <c r="J201" s="18" t="str">
        <f>LEFT(JV!C210&amp;"      ",6)</f>
        <v>      </v>
      </c>
      <c r="K201" s="18" t="str">
        <f>LEFT(JV!D210&amp;"      ",6)</f>
        <v>      </v>
      </c>
      <c r="L201" s="18" t="str">
        <f>LEFT(JV!E210&amp;"      ",6)</f>
        <v>      </v>
      </c>
      <c r="M201" s="18" t="str">
        <f>LEFT(JV!F210&amp;"      ",6)</f>
        <v>      </v>
      </c>
      <c r="N201" s="16" t="str">
        <f>LEFT(JV!M210&amp;"        ",8)&amp;LEFT(JV!N210&amp;"    ",4)&amp;LEFT(JV!O210&amp;"    ",4)&amp;LEFT(JV!P210&amp;" ",1)&amp;LEFT(JV!Q210&amp;"        ",8)&amp;LEFT(JV!R210&amp;" ",1)</f>
        <v>                          </v>
      </c>
    </row>
    <row r="202" spans="1:14" ht="12.75">
      <c r="A202" s="16" t="s">
        <v>44</v>
      </c>
      <c r="B202" s="18" t="str">
        <f>LEFT(JV!$C$4&amp;"        ",8)&amp;"        "&amp;2</f>
        <v>                2</v>
      </c>
      <c r="C202" s="18" t="str">
        <f>LEFT((JV!$C$5&amp;" "),4)</f>
        <v> </v>
      </c>
      <c r="D202" s="18" t="str">
        <f>LEFT((JV!J211&amp;"        "),8)</f>
        <v>        </v>
      </c>
      <c r="E202" s="18" t="str">
        <f>RIGHT("000000000000"&amp;((JV!G211+JV!H211)*100),12)</f>
        <v>000000000000</v>
      </c>
      <c r="F202" s="18" t="str">
        <f>LEFT(JV!I211&amp;"                                   ",35)</f>
        <v>                                   </v>
      </c>
      <c r="G202" s="18" t="str">
        <f>IF(AND(JV!$C$5&lt;&gt;"CR05",JV!$C$5&lt;&gt;"BD01",JV!$C$5&lt;&gt;"E10",JV!$C$5&lt;&gt;"IVE"),(IF(JV!G211&gt;0,"D",IF(JV!H211&gt;0,"C"," "))&amp;LEFT(JV!$F$5&amp;"  ",2)&amp;JV!$F$6&amp;"      "),IF(AND(OR(JV!$C$5="CR05"),JV!G211&gt;0),"-",IF(AND(OR(JV!$C$5="CR05"),JV!H211&gt;0),"+",IF(AND(OR(JV!$C$5&lt;&gt;"E10",JV!$C$5&lt;&gt;"IVE"),JV!G211&gt;0),"+",IF(AND(OR(JV!$C$5&lt;&gt;"E10",JV!$C$5&lt;&gt;"IVE"),JV!H211&gt;0),"-",IF(AND(OR(JV!$C$5="BD01"),OR(JV!G211&gt;0,JV!H211&gt;0)),"+"," ")))))&amp;LEFT(JV!$F$5&amp;"  ",2)&amp;JV!$F$6&amp;"      ")</f>
        <v> 24C      </v>
      </c>
      <c r="H202" s="18" t="str">
        <f>LEFT(JV!A211&amp;"      ",6)</f>
        <v>      </v>
      </c>
      <c r="I202" s="18" t="str">
        <f>LEFT(JV!B211&amp;"      ",6)</f>
        <v>      </v>
      </c>
      <c r="J202" s="18" t="str">
        <f>LEFT(JV!C211&amp;"      ",6)</f>
        <v>      </v>
      </c>
      <c r="K202" s="18" t="str">
        <f>LEFT(JV!D211&amp;"      ",6)</f>
        <v>      </v>
      </c>
      <c r="L202" s="18" t="str">
        <f>LEFT(JV!E211&amp;"      ",6)</f>
        <v>      </v>
      </c>
      <c r="M202" s="18" t="str">
        <f>LEFT(JV!F211&amp;"      ",6)</f>
        <v>      </v>
      </c>
      <c r="N202" s="16" t="str">
        <f>LEFT(JV!M211&amp;"        ",8)&amp;LEFT(JV!N211&amp;"    ",4)&amp;LEFT(JV!O211&amp;"    ",4)&amp;LEFT(JV!P211&amp;" ",1)&amp;LEFT(JV!Q211&amp;"        ",8)&amp;LEFT(JV!R211&amp;" ",1)</f>
        <v>                          </v>
      </c>
    </row>
    <row r="203" spans="1:14" ht="12.75">
      <c r="A203" s="16" t="s">
        <v>45</v>
      </c>
      <c r="B203" s="18" t="str">
        <f>LEFT(JV!$C$4&amp;"        ",8)&amp;"        "&amp;2</f>
        <v>                2</v>
      </c>
      <c r="C203" s="18" t="str">
        <f>LEFT((JV!$C$5&amp;" "),4)</f>
        <v> </v>
      </c>
      <c r="D203" s="18" t="str">
        <f>LEFT((JV!J212&amp;"        "),8)</f>
        <v>        </v>
      </c>
      <c r="E203" s="18" t="str">
        <f>RIGHT("000000000000"&amp;((JV!G212+JV!H212)*100),12)</f>
        <v>000000000000</v>
      </c>
      <c r="F203" s="18" t="str">
        <f>LEFT(JV!I212&amp;"                                   ",35)</f>
        <v>                                   </v>
      </c>
      <c r="G203" s="18" t="str">
        <f>IF(AND(JV!$C$5&lt;&gt;"CR05",JV!$C$5&lt;&gt;"BD01",JV!$C$5&lt;&gt;"E10",JV!$C$5&lt;&gt;"IVE"),(IF(JV!G212&gt;0,"D",IF(JV!H212&gt;0,"C"," "))&amp;LEFT(JV!$F$5&amp;"  ",2)&amp;JV!$F$6&amp;"      "),IF(AND(OR(JV!$C$5="CR05"),JV!G212&gt;0),"-",IF(AND(OR(JV!$C$5="CR05"),JV!H212&gt;0),"+",IF(AND(OR(JV!$C$5&lt;&gt;"E10",JV!$C$5&lt;&gt;"IVE"),JV!G212&gt;0),"+",IF(AND(OR(JV!$C$5&lt;&gt;"E10",JV!$C$5&lt;&gt;"IVE"),JV!H212&gt;0),"-",IF(AND(OR(JV!$C$5="BD01"),OR(JV!G212&gt;0,JV!H212&gt;0)),"+"," ")))))&amp;LEFT(JV!$F$5&amp;"  ",2)&amp;JV!$F$6&amp;"      ")</f>
        <v> 24C      </v>
      </c>
      <c r="H203" s="18" t="str">
        <f>LEFT(JV!A212&amp;"      ",6)</f>
        <v>      </v>
      </c>
      <c r="I203" s="18" t="str">
        <f>LEFT(JV!B212&amp;"      ",6)</f>
        <v>      </v>
      </c>
      <c r="J203" s="18" t="str">
        <f>LEFT(JV!C212&amp;"      ",6)</f>
        <v>      </v>
      </c>
      <c r="K203" s="18" t="str">
        <f>LEFT(JV!D212&amp;"      ",6)</f>
        <v>      </v>
      </c>
      <c r="L203" s="18" t="str">
        <f>LEFT(JV!E212&amp;"      ",6)</f>
        <v>      </v>
      </c>
      <c r="M203" s="18" t="str">
        <f>LEFT(JV!F212&amp;"      ",6)</f>
        <v>      </v>
      </c>
      <c r="N203" s="16" t="str">
        <f>LEFT(JV!M212&amp;"        ",8)&amp;LEFT(JV!N212&amp;"    ",4)&amp;LEFT(JV!O212&amp;"    ",4)&amp;LEFT(JV!P212&amp;" ",1)&amp;LEFT(JV!Q212&amp;"        ",8)&amp;LEFT(JV!R212&amp;" ",1)</f>
        <v>                          </v>
      </c>
    </row>
    <row r="204" spans="1:14" ht="12.75">
      <c r="A204" s="16" t="s">
        <v>46</v>
      </c>
      <c r="B204" s="18" t="str">
        <f>LEFT(JV!$C$4&amp;"        ",8)&amp;"        "&amp;2</f>
        <v>                2</v>
      </c>
      <c r="C204" s="18" t="str">
        <f>LEFT((JV!$C$5&amp;" "),4)</f>
        <v> </v>
      </c>
      <c r="D204" s="18" t="str">
        <f>LEFT((JV!J213&amp;"        "),8)</f>
        <v>        </v>
      </c>
      <c r="E204" s="18" t="str">
        <f>RIGHT("000000000000"&amp;((JV!G213+JV!H213)*100),12)</f>
        <v>000000000000</v>
      </c>
      <c r="F204" s="18" t="str">
        <f>LEFT(JV!I213&amp;"                                   ",35)</f>
        <v>                                   </v>
      </c>
      <c r="G204" s="18" t="str">
        <f>IF(AND(JV!$C$5&lt;&gt;"CR05",JV!$C$5&lt;&gt;"BD01",JV!$C$5&lt;&gt;"E10",JV!$C$5&lt;&gt;"IVE"),(IF(JV!G213&gt;0,"D",IF(JV!H213&gt;0,"C"," "))&amp;LEFT(JV!$F$5&amp;"  ",2)&amp;JV!$F$6&amp;"      "),IF(AND(OR(JV!$C$5="CR05"),JV!G213&gt;0),"-",IF(AND(OR(JV!$C$5="CR05"),JV!H213&gt;0),"+",IF(AND(OR(JV!$C$5&lt;&gt;"E10",JV!$C$5&lt;&gt;"IVE"),JV!G213&gt;0),"+",IF(AND(OR(JV!$C$5&lt;&gt;"E10",JV!$C$5&lt;&gt;"IVE"),JV!H213&gt;0),"-",IF(AND(OR(JV!$C$5="BD01"),OR(JV!G213&gt;0,JV!H213&gt;0)),"+"," ")))))&amp;LEFT(JV!$F$5&amp;"  ",2)&amp;JV!$F$6&amp;"      ")</f>
        <v> 24C      </v>
      </c>
      <c r="H204" s="18" t="str">
        <f>LEFT(JV!A213&amp;"      ",6)</f>
        <v>      </v>
      </c>
      <c r="I204" s="18" t="str">
        <f>LEFT(JV!B213&amp;"      ",6)</f>
        <v>      </v>
      </c>
      <c r="J204" s="18" t="str">
        <f>LEFT(JV!C213&amp;"      ",6)</f>
        <v>      </v>
      </c>
      <c r="K204" s="18" t="str">
        <f>LEFT(JV!D213&amp;"      ",6)</f>
        <v>      </v>
      </c>
      <c r="L204" s="18" t="str">
        <f>LEFT(JV!E213&amp;"      ",6)</f>
        <v>      </v>
      </c>
      <c r="M204" s="18" t="str">
        <f>LEFT(JV!F213&amp;"      ",6)</f>
        <v>      </v>
      </c>
      <c r="N204" s="16" t="str">
        <f>LEFT(JV!M213&amp;"        ",8)&amp;LEFT(JV!N213&amp;"    ",4)&amp;LEFT(JV!O213&amp;"    ",4)&amp;LEFT(JV!P213&amp;" ",1)&amp;LEFT(JV!Q213&amp;"        ",8)&amp;LEFT(JV!R213&amp;" ",1)</f>
        <v>                          </v>
      </c>
    </row>
    <row r="205" spans="1:14" ht="12.75">
      <c r="A205" s="16" t="s">
        <v>47</v>
      </c>
      <c r="B205" s="18" t="str">
        <f>LEFT(JV!$C$4&amp;"        ",8)&amp;"        "&amp;2</f>
        <v>                2</v>
      </c>
      <c r="C205" s="18" t="str">
        <f>LEFT((JV!$C$5&amp;" "),4)</f>
        <v> </v>
      </c>
      <c r="D205" s="18" t="str">
        <f>LEFT((JV!J214&amp;"        "),8)</f>
        <v>        </v>
      </c>
      <c r="E205" s="18" t="str">
        <f>RIGHT("000000000000"&amp;((JV!G214+JV!H214)*100),12)</f>
        <v>000000000000</v>
      </c>
      <c r="F205" s="18" t="str">
        <f>LEFT(JV!I214&amp;"                                   ",35)</f>
        <v>                                   </v>
      </c>
      <c r="G205" s="18" t="str">
        <f>IF(AND(JV!$C$5&lt;&gt;"CR05",JV!$C$5&lt;&gt;"BD01",JV!$C$5&lt;&gt;"E10",JV!$C$5&lt;&gt;"IVE"),(IF(JV!G214&gt;0,"D",IF(JV!H214&gt;0,"C"," "))&amp;LEFT(JV!$F$5&amp;"  ",2)&amp;JV!$F$6&amp;"      "),IF(AND(OR(JV!$C$5="CR05"),JV!G214&gt;0),"-",IF(AND(OR(JV!$C$5="CR05"),JV!H214&gt;0),"+",IF(AND(OR(JV!$C$5&lt;&gt;"E10",JV!$C$5&lt;&gt;"IVE"),JV!G214&gt;0),"+",IF(AND(OR(JV!$C$5&lt;&gt;"E10",JV!$C$5&lt;&gt;"IVE"),JV!H214&gt;0),"-",IF(AND(OR(JV!$C$5="BD01"),OR(JV!G214&gt;0,JV!H214&gt;0)),"+"," ")))))&amp;LEFT(JV!$F$5&amp;"  ",2)&amp;JV!$F$6&amp;"      ")</f>
        <v> 24C      </v>
      </c>
      <c r="H205" s="18" t="str">
        <f>LEFT(JV!A214&amp;"      ",6)</f>
        <v>      </v>
      </c>
      <c r="I205" s="18" t="str">
        <f>LEFT(JV!B214&amp;"      ",6)</f>
        <v>      </v>
      </c>
      <c r="J205" s="18" t="str">
        <f>LEFT(JV!C214&amp;"      ",6)</f>
        <v>      </v>
      </c>
      <c r="K205" s="18" t="str">
        <f>LEFT(JV!D214&amp;"      ",6)</f>
        <v>      </v>
      </c>
      <c r="L205" s="18" t="str">
        <f>LEFT(JV!E214&amp;"      ",6)</f>
        <v>      </v>
      </c>
      <c r="M205" s="18" t="str">
        <f>LEFT(JV!F214&amp;"      ",6)</f>
        <v>      </v>
      </c>
      <c r="N205" s="16" t="str">
        <f>LEFT(JV!M214&amp;"        ",8)&amp;LEFT(JV!N214&amp;"    ",4)&amp;LEFT(JV!O214&amp;"    ",4)&amp;LEFT(JV!P214&amp;" ",1)&amp;LEFT(JV!Q214&amp;"        ",8)&amp;LEFT(JV!R214&amp;" ",1)</f>
        <v>                          </v>
      </c>
    </row>
    <row r="206" spans="1:14" ht="12.75">
      <c r="A206" s="16" t="s">
        <v>48</v>
      </c>
      <c r="B206" s="18" t="str">
        <f>LEFT(JV!$C$4&amp;"        ",8)&amp;"        "&amp;2</f>
        <v>                2</v>
      </c>
      <c r="C206" s="18" t="str">
        <f>LEFT((JV!$C$5&amp;" "),4)</f>
        <v> </v>
      </c>
      <c r="D206" s="18" t="str">
        <f>LEFT((JV!J215&amp;"        "),8)</f>
        <v>        </v>
      </c>
      <c r="E206" s="18" t="str">
        <f>RIGHT("000000000000"&amp;((JV!G215+JV!H215)*100),12)</f>
        <v>000000000000</v>
      </c>
      <c r="F206" s="18" t="str">
        <f>LEFT(JV!I215&amp;"                                   ",35)</f>
        <v>                                   </v>
      </c>
      <c r="G206" s="18" t="str">
        <f>IF(AND(JV!$C$5&lt;&gt;"CR05",JV!$C$5&lt;&gt;"BD01",JV!$C$5&lt;&gt;"E10",JV!$C$5&lt;&gt;"IVE"),(IF(JV!G215&gt;0,"D",IF(JV!H215&gt;0,"C"," "))&amp;LEFT(JV!$F$5&amp;"  ",2)&amp;JV!$F$6&amp;"      "),IF(AND(OR(JV!$C$5="CR05"),JV!G215&gt;0),"-",IF(AND(OR(JV!$C$5="CR05"),JV!H215&gt;0),"+",IF(AND(OR(JV!$C$5&lt;&gt;"E10",JV!$C$5&lt;&gt;"IVE"),JV!G215&gt;0),"+",IF(AND(OR(JV!$C$5&lt;&gt;"E10",JV!$C$5&lt;&gt;"IVE"),JV!H215&gt;0),"-",IF(AND(OR(JV!$C$5="BD01"),OR(JV!G215&gt;0,JV!H215&gt;0)),"+"," ")))))&amp;LEFT(JV!$F$5&amp;"  ",2)&amp;JV!$F$6&amp;"      ")</f>
        <v> 24C      </v>
      </c>
      <c r="H206" s="18" t="str">
        <f>LEFT(JV!A215&amp;"      ",6)</f>
        <v>      </v>
      </c>
      <c r="I206" s="18" t="str">
        <f>LEFT(JV!B215&amp;"      ",6)</f>
        <v>      </v>
      </c>
      <c r="J206" s="18" t="str">
        <f>LEFT(JV!C215&amp;"      ",6)</f>
        <v>      </v>
      </c>
      <c r="K206" s="18" t="str">
        <f>LEFT(JV!D215&amp;"      ",6)</f>
        <v>      </v>
      </c>
      <c r="L206" s="18" t="str">
        <f>LEFT(JV!E215&amp;"      ",6)</f>
        <v>      </v>
      </c>
      <c r="M206" s="18" t="str">
        <f>LEFT(JV!F215&amp;"      ",6)</f>
        <v>      </v>
      </c>
      <c r="N206" s="16" t="str">
        <f>LEFT(JV!M215&amp;"        ",8)&amp;LEFT(JV!N215&amp;"    ",4)&amp;LEFT(JV!O215&amp;"    ",4)&amp;LEFT(JV!P215&amp;" ",1)&amp;LEFT(JV!Q215&amp;"        ",8)&amp;LEFT(JV!R215&amp;" ",1)</f>
        <v>                          </v>
      </c>
    </row>
    <row r="207" spans="1:14" ht="12.75">
      <c r="A207" s="16" t="s">
        <v>49</v>
      </c>
      <c r="B207" s="18" t="str">
        <f>LEFT(JV!$C$4&amp;"        ",8)&amp;"        "&amp;2</f>
        <v>                2</v>
      </c>
      <c r="C207" s="18" t="str">
        <f>LEFT((JV!$C$5&amp;" "),4)</f>
        <v> </v>
      </c>
      <c r="D207" s="18" t="str">
        <f>LEFT((JV!J216&amp;"        "),8)</f>
        <v>        </v>
      </c>
      <c r="E207" s="18" t="str">
        <f>RIGHT("000000000000"&amp;((JV!G216+JV!H216)*100),12)</f>
        <v>000000000000</v>
      </c>
      <c r="F207" s="18" t="str">
        <f>LEFT(JV!I216&amp;"                                   ",35)</f>
        <v>                                   </v>
      </c>
      <c r="G207" s="18" t="str">
        <f>IF(AND(JV!$C$5&lt;&gt;"CR05",JV!$C$5&lt;&gt;"BD01",JV!$C$5&lt;&gt;"E10",JV!$C$5&lt;&gt;"IVE"),(IF(JV!G216&gt;0,"D",IF(JV!H216&gt;0,"C"," "))&amp;LEFT(JV!$F$5&amp;"  ",2)&amp;JV!$F$6&amp;"      "),IF(AND(OR(JV!$C$5="CR05"),JV!G216&gt;0),"-",IF(AND(OR(JV!$C$5="CR05"),JV!H216&gt;0),"+",IF(AND(OR(JV!$C$5&lt;&gt;"E10",JV!$C$5&lt;&gt;"IVE"),JV!G216&gt;0),"+",IF(AND(OR(JV!$C$5&lt;&gt;"E10",JV!$C$5&lt;&gt;"IVE"),JV!H216&gt;0),"-",IF(AND(OR(JV!$C$5="BD01"),OR(JV!G216&gt;0,JV!H216&gt;0)),"+"," ")))))&amp;LEFT(JV!$F$5&amp;"  ",2)&amp;JV!$F$6&amp;"      ")</f>
        <v> 24C      </v>
      </c>
      <c r="H207" s="18" t="str">
        <f>LEFT(JV!A216&amp;"      ",6)</f>
        <v>      </v>
      </c>
      <c r="I207" s="18" t="str">
        <f>LEFT(JV!B216&amp;"      ",6)</f>
        <v>      </v>
      </c>
      <c r="J207" s="18" t="str">
        <f>LEFT(JV!C216&amp;"      ",6)</f>
        <v>      </v>
      </c>
      <c r="K207" s="18" t="str">
        <f>LEFT(JV!D216&amp;"      ",6)</f>
        <v>      </v>
      </c>
      <c r="L207" s="18" t="str">
        <f>LEFT(JV!E216&amp;"      ",6)</f>
        <v>      </v>
      </c>
      <c r="M207" s="18" t="str">
        <f>LEFT(JV!F216&amp;"      ",6)</f>
        <v>      </v>
      </c>
      <c r="N207" s="16" t="str">
        <f>LEFT(JV!M216&amp;"        ",8)&amp;LEFT(JV!N216&amp;"    ",4)&amp;LEFT(JV!O216&amp;"    ",4)&amp;LEFT(JV!P216&amp;" ",1)&amp;LEFT(JV!Q216&amp;"        ",8)&amp;LEFT(JV!R216&amp;" ",1)</f>
        <v>                          </v>
      </c>
    </row>
    <row r="208" spans="1:14" ht="12.75">
      <c r="A208" s="16" t="s">
        <v>50</v>
      </c>
      <c r="B208" s="18" t="str">
        <f>LEFT(JV!$C$4&amp;"        ",8)&amp;"        "&amp;2</f>
        <v>                2</v>
      </c>
      <c r="C208" s="18" t="str">
        <f>LEFT((JV!$C$5&amp;" "),4)</f>
        <v> </v>
      </c>
      <c r="D208" s="18" t="str">
        <f>LEFT((JV!J217&amp;"        "),8)</f>
        <v>        </v>
      </c>
      <c r="E208" s="18" t="str">
        <f>RIGHT("000000000000"&amp;((JV!G217+JV!H217)*100),12)</f>
        <v>000000000000</v>
      </c>
      <c r="F208" s="18" t="str">
        <f>LEFT(JV!I217&amp;"                                   ",35)</f>
        <v>                                   </v>
      </c>
      <c r="G208" s="18" t="str">
        <f>IF(AND(JV!$C$5&lt;&gt;"CR05",JV!$C$5&lt;&gt;"BD01",JV!$C$5&lt;&gt;"E10",JV!$C$5&lt;&gt;"IVE"),(IF(JV!G217&gt;0,"D",IF(JV!H217&gt;0,"C"," "))&amp;LEFT(JV!$F$5&amp;"  ",2)&amp;JV!$F$6&amp;"      "),IF(AND(OR(JV!$C$5="CR05"),JV!G217&gt;0),"-",IF(AND(OR(JV!$C$5="CR05"),JV!H217&gt;0),"+",IF(AND(OR(JV!$C$5&lt;&gt;"E10",JV!$C$5&lt;&gt;"IVE"),JV!G217&gt;0),"+",IF(AND(OR(JV!$C$5&lt;&gt;"E10",JV!$C$5&lt;&gt;"IVE"),JV!H217&gt;0),"-",IF(AND(OR(JV!$C$5="BD01"),OR(JV!G217&gt;0,JV!H217&gt;0)),"+"," ")))))&amp;LEFT(JV!$F$5&amp;"  ",2)&amp;JV!$F$6&amp;"      ")</f>
        <v> 24C      </v>
      </c>
      <c r="H208" s="18" t="str">
        <f>LEFT(JV!A217&amp;"      ",6)</f>
        <v>      </v>
      </c>
      <c r="I208" s="18" t="str">
        <f>LEFT(JV!B217&amp;"      ",6)</f>
        <v>      </v>
      </c>
      <c r="J208" s="18" t="str">
        <f>LEFT(JV!C217&amp;"      ",6)</f>
        <v>      </v>
      </c>
      <c r="K208" s="18" t="str">
        <f>LEFT(JV!D217&amp;"      ",6)</f>
        <v>      </v>
      </c>
      <c r="L208" s="18" t="str">
        <f>LEFT(JV!E217&amp;"      ",6)</f>
        <v>      </v>
      </c>
      <c r="M208" s="18" t="str">
        <f>LEFT(JV!F217&amp;"      ",6)</f>
        <v>      </v>
      </c>
      <c r="N208" s="16" t="str">
        <f>LEFT(JV!M217&amp;"        ",8)&amp;LEFT(JV!N217&amp;"    ",4)&amp;LEFT(JV!O217&amp;"    ",4)&amp;LEFT(JV!P217&amp;" ",1)&amp;LEFT(JV!Q217&amp;"        ",8)&amp;LEFT(JV!R217&amp;" ",1)</f>
        <v>                          </v>
      </c>
    </row>
    <row r="209" spans="1:14" ht="12.75">
      <c r="A209" s="16" t="s">
        <v>51</v>
      </c>
      <c r="B209" s="18" t="str">
        <f>LEFT(JV!$C$4&amp;"        ",8)&amp;"        "&amp;2</f>
        <v>                2</v>
      </c>
      <c r="C209" s="18" t="str">
        <f>LEFT((JV!$C$5&amp;" "),4)</f>
        <v> </v>
      </c>
      <c r="D209" s="18" t="str">
        <f>LEFT((JV!J218&amp;"        "),8)</f>
        <v>        </v>
      </c>
      <c r="E209" s="18" t="str">
        <f>RIGHT("000000000000"&amp;((JV!G218+JV!H218)*100),12)</f>
        <v>000000000000</v>
      </c>
      <c r="F209" s="18" t="str">
        <f>LEFT(JV!I218&amp;"                                   ",35)</f>
        <v>                                   </v>
      </c>
      <c r="G209" s="18" t="str">
        <f>IF(AND(JV!$C$5&lt;&gt;"CR05",JV!$C$5&lt;&gt;"BD01",JV!$C$5&lt;&gt;"E10",JV!$C$5&lt;&gt;"IVE"),(IF(JV!G218&gt;0,"D",IF(JV!H218&gt;0,"C"," "))&amp;LEFT(JV!$F$5&amp;"  ",2)&amp;JV!$F$6&amp;"      "),IF(AND(OR(JV!$C$5="CR05"),JV!G218&gt;0),"-",IF(AND(OR(JV!$C$5="CR05"),JV!H218&gt;0),"+",IF(AND(OR(JV!$C$5&lt;&gt;"E10",JV!$C$5&lt;&gt;"IVE"),JV!G218&gt;0),"+",IF(AND(OR(JV!$C$5&lt;&gt;"E10",JV!$C$5&lt;&gt;"IVE"),JV!H218&gt;0),"-",IF(AND(OR(JV!$C$5="BD01"),OR(JV!G218&gt;0,JV!H218&gt;0)),"+"," ")))))&amp;LEFT(JV!$F$5&amp;"  ",2)&amp;JV!$F$6&amp;"      ")</f>
        <v> 24C      </v>
      </c>
      <c r="H209" s="18" t="str">
        <f>LEFT(JV!A218&amp;"      ",6)</f>
        <v>      </v>
      </c>
      <c r="I209" s="18" t="str">
        <f>LEFT(JV!B218&amp;"      ",6)</f>
        <v>      </v>
      </c>
      <c r="J209" s="18" t="str">
        <f>LEFT(JV!C218&amp;"      ",6)</f>
        <v>      </v>
      </c>
      <c r="K209" s="18" t="str">
        <f>LEFT(JV!D218&amp;"      ",6)</f>
        <v>      </v>
      </c>
      <c r="L209" s="18" t="str">
        <f>LEFT(JV!E218&amp;"      ",6)</f>
        <v>      </v>
      </c>
      <c r="M209" s="18" t="str">
        <f>LEFT(JV!F218&amp;"      ",6)</f>
        <v>      </v>
      </c>
      <c r="N209" s="16" t="str">
        <f>LEFT(JV!M218&amp;"        ",8)&amp;LEFT(JV!N218&amp;"    ",4)&amp;LEFT(JV!O218&amp;"    ",4)&amp;LEFT(JV!P218&amp;" ",1)&amp;LEFT(JV!Q218&amp;"        ",8)&amp;LEFT(JV!R218&amp;" ",1)</f>
        <v>                          </v>
      </c>
    </row>
    <row r="210" spans="1:14" ht="12.75">
      <c r="A210" s="16" t="s">
        <v>52</v>
      </c>
      <c r="B210" s="18" t="str">
        <f>LEFT(JV!$C$4&amp;"        ",8)&amp;"        "&amp;2</f>
        <v>                2</v>
      </c>
      <c r="C210" s="18" t="str">
        <f>LEFT((JV!$C$5&amp;" "),4)</f>
        <v> </v>
      </c>
      <c r="D210" s="18" t="str">
        <f>LEFT((JV!J219&amp;"        "),8)</f>
        <v>        </v>
      </c>
      <c r="E210" s="18" t="str">
        <f>RIGHT("000000000000"&amp;((JV!G219+JV!H219)*100),12)</f>
        <v>000000000000</v>
      </c>
      <c r="F210" s="18" t="str">
        <f>LEFT(JV!I219&amp;"                                   ",35)</f>
        <v>                                   </v>
      </c>
      <c r="G210" s="18" t="str">
        <f>IF(AND(JV!$C$5&lt;&gt;"CR05",JV!$C$5&lt;&gt;"BD01",JV!$C$5&lt;&gt;"E10",JV!$C$5&lt;&gt;"IVE"),(IF(JV!G219&gt;0,"D",IF(JV!H219&gt;0,"C"," "))&amp;LEFT(JV!$F$5&amp;"  ",2)&amp;JV!$F$6&amp;"      "),IF(AND(OR(JV!$C$5="CR05"),JV!G219&gt;0),"-",IF(AND(OR(JV!$C$5="CR05"),JV!H219&gt;0),"+",IF(AND(OR(JV!$C$5&lt;&gt;"E10",JV!$C$5&lt;&gt;"IVE"),JV!G219&gt;0),"+",IF(AND(OR(JV!$C$5&lt;&gt;"E10",JV!$C$5&lt;&gt;"IVE"),JV!H219&gt;0),"-",IF(AND(OR(JV!$C$5="BD01"),OR(JV!G219&gt;0,JV!H219&gt;0)),"+"," ")))))&amp;LEFT(JV!$F$5&amp;"  ",2)&amp;JV!$F$6&amp;"      ")</f>
        <v> 24C      </v>
      </c>
      <c r="H210" s="18" t="str">
        <f>LEFT(JV!A219&amp;"      ",6)</f>
        <v>      </v>
      </c>
      <c r="I210" s="18" t="str">
        <f>LEFT(JV!B219&amp;"      ",6)</f>
        <v>      </v>
      </c>
      <c r="J210" s="18" t="str">
        <f>LEFT(JV!C219&amp;"      ",6)</f>
        <v>      </v>
      </c>
      <c r="K210" s="18" t="str">
        <f>LEFT(JV!D219&amp;"      ",6)</f>
        <v>      </v>
      </c>
      <c r="L210" s="18" t="str">
        <f>LEFT(JV!E219&amp;"      ",6)</f>
        <v>      </v>
      </c>
      <c r="M210" s="18" t="str">
        <f>LEFT(JV!F219&amp;"      ",6)</f>
        <v>      </v>
      </c>
      <c r="N210" s="16" t="str">
        <f>LEFT(JV!M219&amp;"        ",8)&amp;LEFT(JV!N219&amp;"    ",4)&amp;LEFT(JV!O219&amp;"    ",4)&amp;LEFT(JV!P219&amp;" ",1)&amp;LEFT(JV!Q219&amp;"        ",8)&amp;LEFT(JV!R219&amp;" ",1)</f>
        <v>                          </v>
      </c>
    </row>
    <row r="211" spans="1:14" ht="12.75">
      <c r="A211" s="16" t="s">
        <v>53</v>
      </c>
      <c r="B211" s="18" t="str">
        <f>LEFT(JV!$C$4&amp;"        ",8)&amp;"        "&amp;2</f>
        <v>                2</v>
      </c>
      <c r="C211" s="18" t="str">
        <f>LEFT((JV!$C$5&amp;" "),4)</f>
        <v> </v>
      </c>
      <c r="D211" s="18" t="str">
        <f>LEFT((JV!J220&amp;"        "),8)</f>
        <v>        </v>
      </c>
      <c r="E211" s="18" t="str">
        <f>RIGHT("000000000000"&amp;((JV!G220+JV!H220)*100),12)</f>
        <v>000000000000</v>
      </c>
      <c r="F211" s="18" t="str">
        <f>LEFT(JV!I220&amp;"                                   ",35)</f>
        <v>                                   </v>
      </c>
      <c r="G211" s="18" t="str">
        <f>IF(AND(JV!$C$5&lt;&gt;"CR05",JV!$C$5&lt;&gt;"BD01",JV!$C$5&lt;&gt;"E10",JV!$C$5&lt;&gt;"IVE"),(IF(JV!G220&gt;0,"D",IF(JV!H220&gt;0,"C"," "))&amp;LEFT(JV!$F$5&amp;"  ",2)&amp;JV!$F$6&amp;"      "),IF(AND(OR(JV!$C$5="CR05"),JV!G220&gt;0),"-",IF(AND(OR(JV!$C$5="CR05"),JV!H220&gt;0),"+",IF(AND(OR(JV!$C$5&lt;&gt;"E10",JV!$C$5&lt;&gt;"IVE"),JV!G220&gt;0),"+",IF(AND(OR(JV!$C$5&lt;&gt;"E10",JV!$C$5&lt;&gt;"IVE"),JV!H220&gt;0),"-",IF(AND(OR(JV!$C$5="BD01"),OR(JV!G220&gt;0,JV!H220&gt;0)),"+"," ")))))&amp;LEFT(JV!$F$5&amp;"  ",2)&amp;JV!$F$6&amp;"      ")</f>
        <v> 24C      </v>
      </c>
      <c r="H211" s="18" t="str">
        <f>LEFT(JV!A220&amp;"      ",6)</f>
        <v>      </v>
      </c>
      <c r="I211" s="18" t="str">
        <f>LEFT(JV!B220&amp;"      ",6)</f>
        <v>      </v>
      </c>
      <c r="J211" s="18" t="str">
        <f>LEFT(JV!C220&amp;"      ",6)</f>
        <v>      </v>
      </c>
      <c r="K211" s="18" t="str">
        <f>LEFT(JV!D220&amp;"      ",6)</f>
        <v>      </v>
      </c>
      <c r="L211" s="18" t="str">
        <f>LEFT(JV!E220&amp;"      ",6)</f>
        <v>      </v>
      </c>
      <c r="M211" s="18" t="str">
        <f>LEFT(JV!F220&amp;"      ",6)</f>
        <v>      </v>
      </c>
      <c r="N211" s="16" t="str">
        <f>LEFT(JV!M220&amp;"        ",8)&amp;LEFT(JV!N220&amp;"    ",4)&amp;LEFT(JV!O220&amp;"    ",4)&amp;LEFT(JV!P220&amp;" ",1)&amp;LEFT(JV!Q220&amp;"        ",8)&amp;LEFT(JV!R220&amp;" ",1)</f>
        <v>                          </v>
      </c>
    </row>
    <row r="212" spans="1:14" ht="12.75">
      <c r="A212" s="16" t="s">
        <v>54</v>
      </c>
      <c r="B212" s="18" t="str">
        <f>LEFT(JV!$C$4&amp;"        ",8)&amp;"        "&amp;2</f>
        <v>                2</v>
      </c>
      <c r="C212" s="18" t="str">
        <f>LEFT((JV!$C$5&amp;" "),4)</f>
        <v> </v>
      </c>
      <c r="D212" s="18" t="str">
        <f>LEFT((JV!J221&amp;"        "),8)</f>
        <v>        </v>
      </c>
      <c r="E212" s="18" t="str">
        <f>RIGHT("000000000000"&amp;((JV!G221+JV!H221)*100),12)</f>
        <v>000000000000</v>
      </c>
      <c r="F212" s="18" t="str">
        <f>LEFT(JV!I221&amp;"                                   ",35)</f>
        <v>                                   </v>
      </c>
      <c r="G212" s="18" t="str">
        <f>IF(AND(JV!$C$5&lt;&gt;"CR05",JV!$C$5&lt;&gt;"BD01",JV!$C$5&lt;&gt;"E10",JV!$C$5&lt;&gt;"IVE"),(IF(JV!G221&gt;0,"D",IF(JV!H221&gt;0,"C"," "))&amp;LEFT(JV!$F$5&amp;"  ",2)&amp;JV!$F$6&amp;"      "),IF(AND(OR(JV!$C$5="CR05"),JV!G221&gt;0),"-",IF(AND(OR(JV!$C$5="CR05"),JV!H221&gt;0),"+",IF(AND(OR(JV!$C$5&lt;&gt;"E10",JV!$C$5&lt;&gt;"IVE"),JV!G221&gt;0),"+",IF(AND(OR(JV!$C$5&lt;&gt;"E10",JV!$C$5&lt;&gt;"IVE"),JV!H221&gt;0),"-",IF(AND(OR(JV!$C$5="BD01"),OR(JV!G221&gt;0,JV!H221&gt;0)),"+"," ")))))&amp;LEFT(JV!$F$5&amp;"  ",2)&amp;JV!$F$6&amp;"      ")</f>
        <v> 24C      </v>
      </c>
      <c r="H212" s="18" t="str">
        <f>LEFT(JV!A221&amp;"      ",6)</f>
        <v>      </v>
      </c>
      <c r="I212" s="18" t="str">
        <f>LEFT(JV!B221&amp;"      ",6)</f>
        <v>      </v>
      </c>
      <c r="J212" s="18" t="str">
        <f>LEFT(JV!C221&amp;"      ",6)</f>
        <v>      </v>
      </c>
      <c r="K212" s="18" t="str">
        <f>LEFT(JV!D221&amp;"      ",6)</f>
        <v>      </v>
      </c>
      <c r="L212" s="18" t="str">
        <f>LEFT(JV!E221&amp;"      ",6)</f>
        <v>      </v>
      </c>
      <c r="M212" s="18" t="str">
        <f>LEFT(JV!F221&amp;"      ",6)</f>
        <v>      </v>
      </c>
      <c r="N212" s="16" t="str">
        <f>LEFT(JV!M221&amp;"        ",8)&amp;LEFT(JV!N221&amp;"    ",4)&amp;LEFT(JV!O221&amp;"    ",4)&amp;LEFT(JV!P221&amp;" ",1)&amp;LEFT(JV!Q221&amp;"        ",8)&amp;LEFT(JV!R221&amp;" ",1)</f>
        <v>                          </v>
      </c>
    </row>
    <row r="213" spans="1:14" ht="12.75">
      <c r="A213" s="16" t="s">
        <v>55</v>
      </c>
      <c r="B213" s="18" t="str">
        <f>LEFT(JV!$C$4&amp;"        ",8)&amp;"        "&amp;2</f>
        <v>                2</v>
      </c>
      <c r="C213" s="18" t="str">
        <f>LEFT((JV!$C$5&amp;" "),4)</f>
        <v> </v>
      </c>
      <c r="D213" s="18" t="str">
        <f>LEFT((JV!J222&amp;"        "),8)</f>
        <v>        </v>
      </c>
      <c r="E213" s="18" t="str">
        <f>RIGHT("000000000000"&amp;((JV!G222+JV!H222)*100),12)</f>
        <v>000000000000</v>
      </c>
      <c r="F213" s="18" t="str">
        <f>LEFT(JV!I222&amp;"                                   ",35)</f>
        <v>                                   </v>
      </c>
      <c r="G213" s="18" t="str">
        <f>IF(AND(JV!$C$5&lt;&gt;"CR05",JV!$C$5&lt;&gt;"BD01",JV!$C$5&lt;&gt;"E10",JV!$C$5&lt;&gt;"IVE"),(IF(JV!G222&gt;0,"D",IF(JV!H222&gt;0,"C"," "))&amp;LEFT(JV!$F$5&amp;"  ",2)&amp;JV!$F$6&amp;"      "),IF(AND(OR(JV!$C$5="CR05"),JV!G222&gt;0),"-",IF(AND(OR(JV!$C$5="CR05"),JV!H222&gt;0),"+",IF(AND(OR(JV!$C$5&lt;&gt;"E10",JV!$C$5&lt;&gt;"IVE"),JV!G222&gt;0),"+",IF(AND(OR(JV!$C$5&lt;&gt;"E10",JV!$C$5&lt;&gt;"IVE"),JV!H222&gt;0),"-",IF(AND(OR(JV!$C$5="BD01"),OR(JV!G222&gt;0,JV!H222&gt;0)),"+"," ")))))&amp;LEFT(JV!$F$5&amp;"  ",2)&amp;JV!$F$6&amp;"      ")</f>
        <v> 24C      </v>
      </c>
      <c r="H213" s="18" t="str">
        <f>LEFT(JV!A222&amp;"      ",6)</f>
        <v>      </v>
      </c>
      <c r="I213" s="18" t="str">
        <f>LEFT(JV!B222&amp;"      ",6)</f>
        <v>      </v>
      </c>
      <c r="J213" s="18" t="str">
        <f>LEFT(JV!C222&amp;"      ",6)</f>
        <v>      </v>
      </c>
      <c r="K213" s="18" t="str">
        <f>LEFT(JV!D222&amp;"      ",6)</f>
        <v>      </v>
      </c>
      <c r="L213" s="18" t="str">
        <f>LEFT(JV!E222&amp;"      ",6)</f>
        <v>      </v>
      </c>
      <c r="M213" s="18" t="str">
        <f>LEFT(JV!F222&amp;"      ",6)</f>
        <v>      </v>
      </c>
      <c r="N213" s="16" t="str">
        <f>LEFT(JV!M222&amp;"        ",8)&amp;LEFT(JV!N222&amp;"    ",4)&amp;LEFT(JV!O222&amp;"    ",4)&amp;LEFT(JV!P222&amp;" ",1)&amp;LEFT(JV!Q222&amp;"        ",8)&amp;LEFT(JV!R222&amp;" ",1)</f>
        <v>                          </v>
      </c>
    </row>
    <row r="214" spans="1:14" ht="12.75">
      <c r="A214" s="16" t="s">
        <v>189</v>
      </c>
      <c r="B214" s="18" t="str">
        <f>LEFT(JV!$C$4&amp;"        ",8)&amp;"        "&amp;2</f>
        <v>                2</v>
      </c>
      <c r="C214" s="18" t="str">
        <f>LEFT((JV!$C$5&amp;" "),4)</f>
        <v> </v>
      </c>
      <c r="D214" s="18" t="str">
        <f>LEFT((JV!J223&amp;"        "),8)</f>
        <v>        </v>
      </c>
      <c r="E214" s="18" t="str">
        <f>RIGHT("000000000000"&amp;((JV!G223+JV!H223)*100),12)</f>
        <v>000000000000</v>
      </c>
      <c r="F214" s="18" t="str">
        <f>LEFT(JV!I223&amp;"                                   ",35)</f>
        <v>                                   </v>
      </c>
      <c r="G214" s="18" t="str">
        <f>IF(AND(JV!$C$5&lt;&gt;"CR05",JV!$C$5&lt;&gt;"BD01",JV!$C$5&lt;&gt;"E10",JV!$C$5&lt;&gt;"IVE"),(IF(JV!G223&gt;0,"D",IF(JV!H223&gt;0,"C"," "))&amp;LEFT(JV!$F$5&amp;"  ",2)&amp;JV!$F$6&amp;"      "),IF(AND(OR(JV!$C$5="CR05"),JV!G223&gt;0),"-",IF(AND(OR(JV!$C$5="CR05"),JV!H223&gt;0),"+",IF(AND(OR(JV!$C$5&lt;&gt;"E10",JV!$C$5&lt;&gt;"IVE"),JV!G223&gt;0),"+",IF(AND(OR(JV!$C$5&lt;&gt;"E10",JV!$C$5&lt;&gt;"IVE"),JV!H223&gt;0),"-",IF(AND(OR(JV!$C$5="BD01"),OR(JV!G223&gt;0,JV!H223&gt;0)),"+"," ")))))&amp;LEFT(JV!$F$5&amp;"  ",2)&amp;JV!$F$6&amp;"      ")</f>
        <v> 24C      </v>
      </c>
      <c r="H214" s="18" t="str">
        <f>LEFT(JV!A223&amp;"      ",6)</f>
        <v>      </v>
      </c>
      <c r="I214" s="18" t="str">
        <f>LEFT(JV!B223&amp;"      ",6)</f>
        <v>      </v>
      </c>
      <c r="J214" s="18" t="str">
        <f>LEFT(JV!C223&amp;"      ",6)</f>
        <v>      </v>
      </c>
      <c r="K214" s="18" t="str">
        <f>LEFT(JV!D223&amp;"      ",6)</f>
        <v>      </v>
      </c>
      <c r="L214" s="18" t="str">
        <f>LEFT(JV!E223&amp;"      ",6)</f>
        <v>      </v>
      </c>
      <c r="M214" s="18" t="str">
        <f>LEFT(JV!F223&amp;"      ",6)</f>
        <v>      </v>
      </c>
      <c r="N214" s="16" t="str">
        <f>LEFT(JV!M223&amp;"        ",8)&amp;LEFT(JV!N223&amp;"    ",4)&amp;LEFT(JV!O223&amp;"    ",4)&amp;LEFT(JV!P223&amp;" ",1)&amp;LEFT(JV!Q223&amp;"        ",8)&amp;LEFT(JV!R223&amp;" ",1)</f>
        <v>                          </v>
      </c>
    </row>
    <row r="215" spans="1:14" ht="12.75">
      <c r="A215" s="16" t="s">
        <v>190</v>
      </c>
      <c r="B215" s="18" t="str">
        <f>LEFT(JV!$C$4&amp;"        ",8)&amp;"        "&amp;2</f>
        <v>                2</v>
      </c>
      <c r="C215" s="18" t="str">
        <f>LEFT((JV!$C$5&amp;" "),4)</f>
        <v> </v>
      </c>
      <c r="D215" s="18" t="str">
        <f>LEFT((JV!J224&amp;"        "),8)</f>
        <v>        </v>
      </c>
      <c r="E215" s="18" t="str">
        <f>RIGHT("000000000000"&amp;((JV!G224+JV!H224)*100),12)</f>
        <v>000000000000</v>
      </c>
      <c r="F215" s="18" t="str">
        <f>LEFT(JV!I224&amp;"                                   ",35)</f>
        <v>                                   </v>
      </c>
      <c r="G215" s="18" t="str">
        <f>IF(AND(JV!$C$5&lt;&gt;"CR05",JV!$C$5&lt;&gt;"BD01",JV!$C$5&lt;&gt;"E10",JV!$C$5&lt;&gt;"IVE"),(IF(JV!G224&gt;0,"D",IF(JV!H224&gt;0,"C"," "))&amp;LEFT(JV!$F$5&amp;"  ",2)&amp;JV!$F$6&amp;"      "),IF(AND(OR(JV!$C$5="CR05"),JV!G224&gt;0),"-",IF(AND(OR(JV!$C$5="CR05"),JV!H224&gt;0),"+",IF(AND(OR(JV!$C$5&lt;&gt;"E10",JV!$C$5&lt;&gt;"IVE"),JV!G224&gt;0),"+",IF(AND(OR(JV!$C$5&lt;&gt;"E10",JV!$C$5&lt;&gt;"IVE"),JV!H224&gt;0),"-",IF(AND(OR(JV!$C$5="BD01"),OR(JV!G224&gt;0,JV!H224&gt;0)),"+"," ")))))&amp;LEFT(JV!$F$5&amp;"  ",2)&amp;JV!$F$6&amp;"      ")</f>
        <v> 24C      </v>
      </c>
      <c r="H215" s="18" t="str">
        <f>LEFT(JV!A224&amp;"      ",6)</f>
        <v>      </v>
      </c>
      <c r="I215" s="18" t="str">
        <f>LEFT(JV!B224&amp;"      ",6)</f>
        <v>      </v>
      </c>
      <c r="J215" s="18" t="str">
        <f>LEFT(JV!C224&amp;"      ",6)</f>
        <v>      </v>
      </c>
      <c r="K215" s="18" t="str">
        <f>LEFT(JV!D224&amp;"      ",6)</f>
        <v>      </v>
      </c>
      <c r="L215" s="18" t="str">
        <f>LEFT(JV!E224&amp;"      ",6)</f>
        <v>      </v>
      </c>
      <c r="M215" s="18" t="str">
        <f>LEFT(JV!F224&amp;"      ",6)</f>
        <v>      </v>
      </c>
      <c r="N215" s="16" t="str">
        <f>LEFT(JV!M224&amp;"        ",8)&amp;LEFT(JV!N224&amp;"    ",4)&amp;LEFT(JV!O224&amp;"    ",4)&amp;LEFT(JV!P224&amp;" ",1)&amp;LEFT(JV!Q224&amp;"        ",8)&amp;LEFT(JV!R224&amp;" ",1)</f>
        <v>                          </v>
      </c>
    </row>
    <row r="216" spans="1:14" ht="12.75">
      <c r="A216" s="16" t="s">
        <v>191</v>
      </c>
      <c r="B216" s="18" t="str">
        <f>LEFT(JV!$C$4&amp;"        ",8)&amp;"        "&amp;2</f>
        <v>                2</v>
      </c>
      <c r="C216" s="18" t="str">
        <f>LEFT((JV!$C$5&amp;" "),4)</f>
        <v> </v>
      </c>
      <c r="D216" s="18" t="str">
        <f>LEFT((JV!J225&amp;"        "),8)</f>
        <v>        </v>
      </c>
      <c r="E216" s="18" t="str">
        <f>RIGHT("000000000000"&amp;((JV!G225+JV!H225)*100),12)</f>
        <v>000000000000</v>
      </c>
      <c r="F216" s="18" t="str">
        <f>LEFT(JV!I225&amp;"                                   ",35)</f>
        <v>                                   </v>
      </c>
      <c r="G216" s="18" t="str">
        <f>IF(AND(JV!$C$5&lt;&gt;"CR05",JV!$C$5&lt;&gt;"BD01",JV!$C$5&lt;&gt;"E10",JV!$C$5&lt;&gt;"IVE"),(IF(JV!G225&gt;0,"D",IF(JV!H225&gt;0,"C"," "))&amp;LEFT(JV!$F$5&amp;"  ",2)&amp;JV!$F$6&amp;"      "),IF(AND(OR(JV!$C$5="CR05"),JV!G225&gt;0),"-",IF(AND(OR(JV!$C$5="CR05"),JV!H225&gt;0),"+",IF(AND(OR(JV!$C$5&lt;&gt;"E10",JV!$C$5&lt;&gt;"IVE"),JV!G225&gt;0),"+",IF(AND(OR(JV!$C$5&lt;&gt;"E10",JV!$C$5&lt;&gt;"IVE"),JV!H225&gt;0),"-",IF(AND(OR(JV!$C$5="BD01"),OR(JV!G225&gt;0,JV!H225&gt;0)),"+"," ")))))&amp;LEFT(JV!$F$5&amp;"  ",2)&amp;JV!$F$6&amp;"      ")</f>
        <v> 24C      </v>
      </c>
      <c r="H216" s="18" t="str">
        <f>LEFT(JV!A225&amp;"      ",6)</f>
        <v>      </v>
      </c>
      <c r="I216" s="18" t="str">
        <f>LEFT(JV!B225&amp;"      ",6)</f>
        <v>      </v>
      </c>
      <c r="J216" s="18" t="str">
        <f>LEFT(JV!C225&amp;"      ",6)</f>
        <v>      </v>
      </c>
      <c r="K216" s="18" t="str">
        <f>LEFT(JV!D225&amp;"      ",6)</f>
        <v>      </v>
      </c>
      <c r="L216" s="18" t="str">
        <f>LEFT(JV!E225&amp;"      ",6)</f>
        <v>      </v>
      </c>
      <c r="M216" s="18" t="str">
        <f>LEFT(JV!F225&amp;"      ",6)</f>
        <v>      </v>
      </c>
      <c r="N216" s="16" t="str">
        <f>LEFT(JV!M225&amp;"        ",8)&amp;LEFT(JV!N225&amp;"    ",4)&amp;LEFT(JV!O225&amp;"    ",4)&amp;LEFT(JV!P225&amp;" ",1)&amp;LEFT(JV!Q225&amp;"        ",8)&amp;LEFT(JV!R225&amp;" ",1)</f>
        <v>                          </v>
      </c>
    </row>
    <row r="217" spans="1:14" ht="12.75">
      <c r="A217" s="16" t="s">
        <v>192</v>
      </c>
      <c r="B217" s="18" t="str">
        <f>LEFT(JV!$C$4&amp;"        ",8)&amp;"        "&amp;2</f>
        <v>                2</v>
      </c>
      <c r="C217" s="18" t="str">
        <f>LEFT((JV!$C$5&amp;" "),4)</f>
        <v> </v>
      </c>
      <c r="D217" s="18" t="str">
        <f>LEFT((JV!J226&amp;"        "),8)</f>
        <v>        </v>
      </c>
      <c r="E217" s="18" t="str">
        <f>RIGHT("000000000000"&amp;((JV!G226+JV!H226)*100),12)</f>
        <v>000000000000</v>
      </c>
      <c r="F217" s="18" t="str">
        <f>LEFT(JV!I226&amp;"                                   ",35)</f>
        <v>                                   </v>
      </c>
      <c r="G217" s="18" t="str">
        <f>IF(AND(JV!$C$5&lt;&gt;"CR05",JV!$C$5&lt;&gt;"BD01",JV!$C$5&lt;&gt;"E10",JV!$C$5&lt;&gt;"IVE"),(IF(JV!G226&gt;0,"D",IF(JV!H226&gt;0,"C"," "))&amp;LEFT(JV!$F$5&amp;"  ",2)&amp;JV!$F$6&amp;"      "),IF(AND(OR(JV!$C$5="CR05"),JV!G226&gt;0),"-",IF(AND(OR(JV!$C$5="CR05"),JV!H226&gt;0),"+",IF(AND(OR(JV!$C$5&lt;&gt;"E10",JV!$C$5&lt;&gt;"IVE"),JV!G226&gt;0),"+",IF(AND(OR(JV!$C$5&lt;&gt;"E10",JV!$C$5&lt;&gt;"IVE"),JV!H226&gt;0),"-",IF(AND(OR(JV!$C$5="BD01"),OR(JV!G226&gt;0,JV!H226&gt;0)),"+"," ")))))&amp;LEFT(JV!$F$5&amp;"  ",2)&amp;JV!$F$6&amp;"      ")</f>
        <v> 24C      </v>
      </c>
      <c r="H217" s="18" t="str">
        <f>LEFT(JV!A226&amp;"      ",6)</f>
        <v>      </v>
      </c>
      <c r="I217" s="18" t="str">
        <f>LEFT(JV!B226&amp;"      ",6)</f>
        <v>      </v>
      </c>
      <c r="J217" s="18" t="str">
        <f>LEFT(JV!C226&amp;"      ",6)</f>
        <v>      </v>
      </c>
      <c r="K217" s="18" t="str">
        <f>LEFT(JV!D226&amp;"      ",6)</f>
        <v>      </v>
      </c>
      <c r="L217" s="18" t="str">
        <f>LEFT(JV!E226&amp;"      ",6)</f>
        <v>      </v>
      </c>
      <c r="M217" s="18" t="str">
        <f>LEFT(JV!F226&amp;"      ",6)</f>
        <v>      </v>
      </c>
      <c r="N217" s="16" t="str">
        <f>LEFT(JV!M226&amp;"        ",8)&amp;LEFT(JV!N226&amp;"    ",4)&amp;LEFT(JV!O226&amp;"    ",4)&amp;LEFT(JV!P226&amp;" ",1)&amp;LEFT(JV!Q226&amp;"        ",8)&amp;LEFT(JV!R226&amp;" ",1)</f>
        <v>                          </v>
      </c>
    </row>
    <row r="218" spans="1:14" ht="12.75">
      <c r="A218" s="16" t="s">
        <v>193</v>
      </c>
      <c r="B218" s="18" t="str">
        <f>LEFT(JV!$C$4&amp;"        ",8)&amp;"        "&amp;2</f>
        <v>                2</v>
      </c>
      <c r="C218" s="18" t="str">
        <f>LEFT((JV!$C$5&amp;" "),4)</f>
        <v> </v>
      </c>
      <c r="D218" s="18" t="str">
        <f>LEFT((JV!J227&amp;"        "),8)</f>
        <v>        </v>
      </c>
      <c r="E218" s="18" t="str">
        <f>RIGHT("000000000000"&amp;((JV!G227+JV!H227)*100),12)</f>
        <v>000000000000</v>
      </c>
      <c r="F218" s="18" t="str">
        <f>LEFT(JV!I227&amp;"                                   ",35)</f>
        <v>                                   </v>
      </c>
      <c r="G218" s="18" t="str">
        <f>IF(AND(JV!$C$5&lt;&gt;"CR05",JV!$C$5&lt;&gt;"BD01",JV!$C$5&lt;&gt;"E10",JV!$C$5&lt;&gt;"IVE"),(IF(JV!G227&gt;0,"D",IF(JV!H227&gt;0,"C"," "))&amp;LEFT(JV!$F$5&amp;"  ",2)&amp;JV!$F$6&amp;"      "),IF(AND(OR(JV!$C$5="CR05"),JV!G227&gt;0),"-",IF(AND(OR(JV!$C$5="CR05"),JV!H227&gt;0),"+",IF(AND(OR(JV!$C$5&lt;&gt;"E10",JV!$C$5&lt;&gt;"IVE"),JV!G227&gt;0),"+",IF(AND(OR(JV!$C$5&lt;&gt;"E10",JV!$C$5&lt;&gt;"IVE"),JV!H227&gt;0),"-",IF(AND(OR(JV!$C$5="BD01"),OR(JV!G227&gt;0,JV!H227&gt;0)),"+"," ")))))&amp;LEFT(JV!$F$5&amp;"  ",2)&amp;JV!$F$6&amp;"      ")</f>
        <v> 24C      </v>
      </c>
      <c r="H218" s="18" t="str">
        <f>LEFT(JV!A227&amp;"      ",6)</f>
        <v>      </v>
      </c>
      <c r="I218" s="18" t="str">
        <f>LEFT(JV!B227&amp;"      ",6)</f>
        <v>      </v>
      </c>
      <c r="J218" s="18" t="str">
        <f>LEFT(JV!C227&amp;"      ",6)</f>
        <v>      </v>
      </c>
      <c r="K218" s="18" t="str">
        <f>LEFT(JV!D227&amp;"      ",6)</f>
        <v>      </v>
      </c>
      <c r="L218" s="18" t="str">
        <f>LEFT(JV!E227&amp;"      ",6)</f>
        <v>      </v>
      </c>
      <c r="M218" s="18" t="str">
        <f>LEFT(JV!F227&amp;"      ",6)</f>
        <v>      </v>
      </c>
      <c r="N218" s="16" t="str">
        <f>LEFT(JV!M227&amp;"        ",8)&amp;LEFT(JV!N227&amp;"    ",4)&amp;LEFT(JV!O227&amp;"    ",4)&amp;LEFT(JV!P227&amp;" ",1)&amp;LEFT(JV!Q227&amp;"        ",8)&amp;LEFT(JV!R227&amp;" ",1)</f>
        <v>                          </v>
      </c>
    </row>
    <row r="219" spans="1:14" ht="12.75">
      <c r="A219" s="16" t="s">
        <v>194</v>
      </c>
      <c r="B219" s="18" t="str">
        <f>LEFT(JV!$C$4&amp;"        ",8)&amp;"        "&amp;2</f>
        <v>                2</v>
      </c>
      <c r="C219" s="18" t="str">
        <f>LEFT((JV!$C$5&amp;" "),4)</f>
        <v> </v>
      </c>
      <c r="D219" s="18" t="str">
        <f>LEFT((JV!J228&amp;"        "),8)</f>
        <v>        </v>
      </c>
      <c r="E219" s="18" t="str">
        <f>RIGHT("000000000000"&amp;((JV!G228+JV!H228)*100),12)</f>
        <v>000000000000</v>
      </c>
      <c r="F219" s="18" t="str">
        <f>LEFT(JV!I228&amp;"                                   ",35)</f>
        <v>                                   </v>
      </c>
      <c r="G219" s="18" t="str">
        <f>IF(AND(JV!$C$5&lt;&gt;"CR05",JV!$C$5&lt;&gt;"BD01",JV!$C$5&lt;&gt;"E10",JV!$C$5&lt;&gt;"IVE"),(IF(JV!G228&gt;0,"D",IF(JV!H228&gt;0,"C"," "))&amp;LEFT(JV!$F$5&amp;"  ",2)&amp;JV!$F$6&amp;"      "),IF(AND(OR(JV!$C$5="CR05"),JV!G228&gt;0),"-",IF(AND(OR(JV!$C$5="CR05"),JV!H228&gt;0),"+",IF(AND(OR(JV!$C$5&lt;&gt;"E10",JV!$C$5&lt;&gt;"IVE"),JV!G228&gt;0),"+",IF(AND(OR(JV!$C$5&lt;&gt;"E10",JV!$C$5&lt;&gt;"IVE"),JV!H228&gt;0),"-",IF(AND(OR(JV!$C$5="BD01"),OR(JV!G228&gt;0,JV!H228&gt;0)),"+"," ")))))&amp;LEFT(JV!$F$5&amp;"  ",2)&amp;JV!$F$6&amp;"      ")</f>
        <v> 24C      </v>
      </c>
      <c r="H219" s="18" t="str">
        <f>LEFT(JV!A228&amp;"      ",6)</f>
        <v>      </v>
      </c>
      <c r="I219" s="18" t="str">
        <f>LEFT(JV!B228&amp;"      ",6)</f>
        <v>      </v>
      </c>
      <c r="J219" s="18" t="str">
        <f>LEFT(JV!C228&amp;"      ",6)</f>
        <v>      </v>
      </c>
      <c r="K219" s="18" t="str">
        <f>LEFT(JV!D228&amp;"      ",6)</f>
        <v>      </v>
      </c>
      <c r="L219" s="18" t="str">
        <f>LEFT(JV!E228&amp;"      ",6)</f>
        <v>      </v>
      </c>
      <c r="M219" s="18" t="str">
        <f>LEFT(JV!F228&amp;"      ",6)</f>
        <v>      </v>
      </c>
      <c r="N219" s="16" t="str">
        <f>LEFT(JV!M228&amp;"        ",8)&amp;LEFT(JV!N228&amp;"    ",4)&amp;LEFT(JV!O228&amp;"    ",4)&amp;LEFT(JV!P228&amp;" ",1)&amp;LEFT(JV!Q228&amp;"        ",8)&amp;LEFT(JV!R228&amp;" ",1)</f>
        <v>                          </v>
      </c>
    </row>
    <row r="220" spans="1:14" ht="12.75">
      <c r="A220" s="16" t="s">
        <v>195</v>
      </c>
      <c r="B220" s="18" t="str">
        <f>LEFT(JV!$C$4&amp;"        ",8)&amp;"        "&amp;2</f>
        <v>                2</v>
      </c>
      <c r="C220" s="18" t="str">
        <f>LEFT((JV!$C$5&amp;" "),4)</f>
        <v> </v>
      </c>
      <c r="D220" s="18" t="str">
        <f>LEFT((JV!J229&amp;"        "),8)</f>
        <v>        </v>
      </c>
      <c r="E220" s="18" t="str">
        <f>RIGHT("000000000000"&amp;((JV!G229+JV!H229)*100),12)</f>
        <v>000000000000</v>
      </c>
      <c r="F220" s="18" t="str">
        <f>LEFT(JV!I229&amp;"                                   ",35)</f>
        <v>                                   </v>
      </c>
      <c r="G220" s="18" t="str">
        <f>IF(AND(JV!$C$5&lt;&gt;"CR05",JV!$C$5&lt;&gt;"BD01",JV!$C$5&lt;&gt;"E10",JV!$C$5&lt;&gt;"IVE"),(IF(JV!G229&gt;0,"D",IF(JV!H229&gt;0,"C"," "))&amp;LEFT(JV!$F$5&amp;"  ",2)&amp;JV!$F$6&amp;"      "),IF(AND(OR(JV!$C$5="CR05"),JV!G229&gt;0),"-",IF(AND(OR(JV!$C$5="CR05"),JV!H229&gt;0),"+",IF(AND(OR(JV!$C$5&lt;&gt;"E10",JV!$C$5&lt;&gt;"IVE"),JV!G229&gt;0),"+",IF(AND(OR(JV!$C$5&lt;&gt;"E10",JV!$C$5&lt;&gt;"IVE"),JV!H229&gt;0),"-",IF(AND(OR(JV!$C$5="BD01"),OR(JV!G229&gt;0,JV!H229&gt;0)),"+"," ")))))&amp;LEFT(JV!$F$5&amp;"  ",2)&amp;JV!$F$6&amp;"      ")</f>
        <v> 24C      </v>
      </c>
      <c r="H220" s="18" t="str">
        <f>LEFT(JV!A229&amp;"      ",6)</f>
        <v>      </v>
      </c>
      <c r="I220" s="18" t="str">
        <f>LEFT(JV!B229&amp;"      ",6)</f>
        <v>      </v>
      </c>
      <c r="J220" s="18" t="str">
        <f>LEFT(JV!C229&amp;"      ",6)</f>
        <v>      </v>
      </c>
      <c r="K220" s="18" t="str">
        <f>LEFT(JV!D229&amp;"      ",6)</f>
        <v>      </v>
      </c>
      <c r="L220" s="18" t="str">
        <f>LEFT(JV!E229&amp;"      ",6)</f>
        <v>      </v>
      </c>
      <c r="M220" s="18" t="str">
        <f>LEFT(JV!F229&amp;"      ",6)</f>
        <v>      </v>
      </c>
      <c r="N220" s="16" t="str">
        <f>LEFT(JV!M229&amp;"        ",8)&amp;LEFT(JV!N229&amp;"    ",4)&amp;LEFT(JV!O229&amp;"    ",4)&amp;LEFT(JV!P229&amp;" ",1)&amp;LEFT(JV!Q229&amp;"        ",8)&amp;LEFT(JV!R229&amp;" ",1)</f>
        <v>                          </v>
      </c>
    </row>
    <row r="221" spans="1:14" ht="12.75">
      <c r="A221" s="16" t="s">
        <v>196</v>
      </c>
      <c r="B221" s="18" t="str">
        <f>LEFT(JV!$C$4&amp;"        ",8)&amp;"        "&amp;2</f>
        <v>                2</v>
      </c>
      <c r="C221" s="18" t="str">
        <f>LEFT((JV!$C$5&amp;" "),4)</f>
        <v> </v>
      </c>
      <c r="D221" s="18" t="str">
        <f>LEFT((JV!J230&amp;"        "),8)</f>
        <v>        </v>
      </c>
      <c r="E221" s="18" t="str">
        <f>RIGHT("000000000000"&amp;((JV!G230+JV!H230)*100),12)</f>
        <v>000000000000</v>
      </c>
      <c r="F221" s="18" t="str">
        <f>LEFT(JV!I230&amp;"                                   ",35)</f>
        <v>                                   </v>
      </c>
      <c r="G221" s="18" t="str">
        <f>IF(AND(JV!$C$5&lt;&gt;"CR05",JV!$C$5&lt;&gt;"BD01",JV!$C$5&lt;&gt;"E10",JV!$C$5&lt;&gt;"IVE"),(IF(JV!G230&gt;0,"D",IF(JV!H230&gt;0,"C"," "))&amp;LEFT(JV!$F$5&amp;"  ",2)&amp;JV!$F$6&amp;"      "),IF(AND(OR(JV!$C$5="CR05"),JV!G230&gt;0),"-",IF(AND(OR(JV!$C$5="CR05"),JV!H230&gt;0),"+",IF(AND(OR(JV!$C$5&lt;&gt;"E10",JV!$C$5&lt;&gt;"IVE"),JV!G230&gt;0),"+",IF(AND(OR(JV!$C$5&lt;&gt;"E10",JV!$C$5&lt;&gt;"IVE"),JV!H230&gt;0),"-",IF(AND(OR(JV!$C$5="BD01"),OR(JV!G230&gt;0,JV!H230&gt;0)),"+"," ")))))&amp;LEFT(JV!$F$5&amp;"  ",2)&amp;JV!$F$6&amp;"      ")</f>
        <v> 24C      </v>
      </c>
      <c r="H221" s="18" t="str">
        <f>LEFT(JV!A230&amp;"      ",6)</f>
        <v>      </v>
      </c>
      <c r="I221" s="18" t="str">
        <f>LEFT(JV!B230&amp;"      ",6)</f>
        <v>      </v>
      </c>
      <c r="J221" s="18" t="str">
        <f>LEFT(JV!C230&amp;"      ",6)</f>
        <v>      </v>
      </c>
      <c r="K221" s="18" t="str">
        <f>LEFT(JV!D230&amp;"      ",6)</f>
        <v>      </v>
      </c>
      <c r="L221" s="18" t="str">
        <f>LEFT(JV!E230&amp;"      ",6)</f>
        <v>      </v>
      </c>
      <c r="M221" s="18" t="str">
        <f>LEFT(JV!F230&amp;"      ",6)</f>
        <v>      </v>
      </c>
      <c r="N221" s="16" t="str">
        <f>LEFT(JV!M230&amp;"        ",8)&amp;LEFT(JV!N230&amp;"    ",4)&amp;LEFT(JV!O230&amp;"    ",4)&amp;LEFT(JV!P230&amp;" ",1)&amp;LEFT(JV!Q230&amp;"        ",8)&amp;LEFT(JV!R230&amp;" ",1)</f>
        <v>                          </v>
      </c>
    </row>
    <row r="222" spans="1:14" ht="12.75">
      <c r="A222" s="16" t="s">
        <v>197</v>
      </c>
      <c r="B222" s="18" t="str">
        <f>LEFT(JV!$C$4&amp;"        ",8)&amp;"        "&amp;2</f>
        <v>                2</v>
      </c>
      <c r="C222" s="18" t="str">
        <f>LEFT((JV!$C$5&amp;" "),4)</f>
        <v> </v>
      </c>
      <c r="D222" s="18" t="str">
        <f>LEFT((JV!J231&amp;"        "),8)</f>
        <v>        </v>
      </c>
      <c r="E222" s="18" t="str">
        <f>RIGHT("000000000000"&amp;((JV!G231+JV!H231)*100),12)</f>
        <v>000000000000</v>
      </c>
      <c r="F222" s="18" t="str">
        <f>LEFT(JV!I231&amp;"                                   ",35)</f>
        <v>                                   </v>
      </c>
      <c r="G222" s="18" t="str">
        <f>IF(AND(JV!$C$5&lt;&gt;"CR05",JV!$C$5&lt;&gt;"BD01",JV!$C$5&lt;&gt;"E10",JV!$C$5&lt;&gt;"IVE"),(IF(JV!G231&gt;0,"D",IF(JV!H231&gt;0,"C"," "))&amp;LEFT(JV!$F$5&amp;"  ",2)&amp;JV!$F$6&amp;"      "),IF(AND(OR(JV!$C$5="CR05"),JV!G231&gt;0),"-",IF(AND(OR(JV!$C$5="CR05"),JV!H231&gt;0),"+",IF(AND(OR(JV!$C$5&lt;&gt;"E10",JV!$C$5&lt;&gt;"IVE"),JV!G231&gt;0),"+",IF(AND(OR(JV!$C$5&lt;&gt;"E10",JV!$C$5&lt;&gt;"IVE"),JV!H231&gt;0),"-",IF(AND(OR(JV!$C$5="BD01"),OR(JV!G231&gt;0,JV!H231&gt;0)),"+"," ")))))&amp;LEFT(JV!$F$5&amp;"  ",2)&amp;JV!$F$6&amp;"      ")</f>
        <v> 24C      </v>
      </c>
      <c r="H222" s="18" t="str">
        <f>LEFT(JV!A231&amp;"      ",6)</f>
        <v>      </v>
      </c>
      <c r="I222" s="18" t="str">
        <f>LEFT(JV!B231&amp;"      ",6)</f>
        <v>      </v>
      </c>
      <c r="J222" s="18" t="str">
        <f>LEFT(JV!C231&amp;"      ",6)</f>
        <v>      </v>
      </c>
      <c r="K222" s="18" t="str">
        <f>LEFT(JV!D231&amp;"      ",6)</f>
        <v>      </v>
      </c>
      <c r="L222" s="18" t="str">
        <f>LEFT(JV!E231&amp;"      ",6)</f>
        <v>      </v>
      </c>
      <c r="M222" s="18" t="str">
        <f>LEFT(JV!F231&amp;"      ",6)</f>
        <v>      </v>
      </c>
      <c r="N222" s="16" t="str">
        <f>LEFT(JV!M231&amp;"        ",8)&amp;LEFT(JV!N231&amp;"    ",4)&amp;LEFT(JV!O231&amp;"    ",4)&amp;LEFT(JV!P231&amp;" ",1)&amp;LEFT(JV!Q231&amp;"        ",8)&amp;LEFT(JV!R231&amp;" ",1)</f>
        <v>                          </v>
      </c>
    </row>
    <row r="223" spans="1:14" ht="12.75">
      <c r="A223" s="16" t="s">
        <v>198</v>
      </c>
      <c r="B223" s="18" t="str">
        <f>LEFT(JV!$C$4&amp;"        ",8)&amp;"        "&amp;2</f>
        <v>                2</v>
      </c>
      <c r="C223" s="18" t="str">
        <f>LEFT((JV!$C$5&amp;" "),4)</f>
        <v> </v>
      </c>
      <c r="D223" s="18" t="str">
        <f>LEFT((JV!J232&amp;"        "),8)</f>
        <v>        </v>
      </c>
      <c r="E223" s="18" t="str">
        <f>RIGHT("000000000000"&amp;((JV!G232+JV!H232)*100),12)</f>
        <v>000000000000</v>
      </c>
      <c r="F223" s="18" t="str">
        <f>LEFT(JV!I232&amp;"                                   ",35)</f>
        <v>                                   </v>
      </c>
      <c r="G223" s="18" t="str">
        <f>IF(AND(JV!$C$5&lt;&gt;"CR05",JV!$C$5&lt;&gt;"BD01",JV!$C$5&lt;&gt;"E10",JV!$C$5&lt;&gt;"IVE"),(IF(JV!G232&gt;0,"D",IF(JV!H232&gt;0,"C"," "))&amp;LEFT(JV!$F$5&amp;"  ",2)&amp;JV!$F$6&amp;"      "),IF(AND(OR(JV!$C$5="CR05"),JV!G232&gt;0),"-",IF(AND(OR(JV!$C$5="CR05"),JV!H232&gt;0),"+",IF(AND(OR(JV!$C$5&lt;&gt;"E10",JV!$C$5&lt;&gt;"IVE"),JV!G232&gt;0),"+",IF(AND(OR(JV!$C$5&lt;&gt;"E10",JV!$C$5&lt;&gt;"IVE"),JV!H232&gt;0),"-",IF(AND(OR(JV!$C$5="BD01"),OR(JV!G232&gt;0,JV!H232&gt;0)),"+"," ")))))&amp;LEFT(JV!$F$5&amp;"  ",2)&amp;JV!$F$6&amp;"      ")</f>
        <v> 24C      </v>
      </c>
      <c r="H223" s="18" t="str">
        <f>LEFT(JV!A232&amp;"      ",6)</f>
        <v>      </v>
      </c>
      <c r="I223" s="18" t="str">
        <f>LEFT(JV!B232&amp;"      ",6)</f>
        <v>      </v>
      </c>
      <c r="J223" s="18" t="str">
        <f>LEFT(JV!C232&amp;"      ",6)</f>
        <v>      </v>
      </c>
      <c r="K223" s="18" t="str">
        <f>LEFT(JV!D232&amp;"      ",6)</f>
        <v>      </v>
      </c>
      <c r="L223" s="18" t="str">
        <f>LEFT(JV!E232&amp;"      ",6)</f>
        <v>      </v>
      </c>
      <c r="M223" s="18" t="str">
        <f>LEFT(JV!F232&amp;"      ",6)</f>
        <v>      </v>
      </c>
      <c r="N223" s="16" t="str">
        <f>LEFT(JV!M232&amp;"        ",8)&amp;LEFT(JV!N232&amp;"    ",4)&amp;LEFT(JV!O232&amp;"    ",4)&amp;LEFT(JV!P232&amp;" ",1)&amp;LEFT(JV!Q232&amp;"        ",8)&amp;LEFT(JV!R232&amp;" ",1)</f>
        <v>                          </v>
      </c>
    </row>
    <row r="224" spans="1:14" ht="12.75">
      <c r="A224" s="16" t="s">
        <v>199</v>
      </c>
      <c r="B224" s="18" t="str">
        <f>LEFT(JV!$C$4&amp;"        ",8)&amp;"        "&amp;2</f>
        <v>                2</v>
      </c>
      <c r="C224" s="18" t="str">
        <f>LEFT((JV!$C$5&amp;" "),4)</f>
        <v> </v>
      </c>
      <c r="D224" s="18" t="str">
        <f>LEFT((JV!J233&amp;"        "),8)</f>
        <v>        </v>
      </c>
      <c r="E224" s="18" t="str">
        <f>RIGHT("000000000000"&amp;((JV!G233+JV!H233)*100),12)</f>
        <v>000000000000</v>
      </c>
      <c r="F224" s="18" t="str">
        <f>LEFT(JV!I233&amp;"                                   ",35)</f>
        <v>                                   </v>
      </c>
      <c r="G224" s="18" t="str">
        <f>IF(AND(JV!$C$5&lt;&gt;"CR05",JV!$C$5&lt;&gt;"BD01",JV!$C$5&lt;&gt;"E10",JV!$C$5&lt;&gt;"IVE"),(IF(JV!G233&gt;0,"D",IF(JV!H233&gt;0,"C"," "))&amp;LEFT(JV!$F$5&amp;"  ",2)&amp;JV!$F$6&amp;"      "),IF(AND(OR(JV!$C$5="CR05"),JV!G233&gt;0),"-",IF(AND(OR(JV!$C$5="CR05"),JV!H233&gt;0),"+",IF(AND(OR(JV!$C$5&lt;&gt;"E10",JV!$C$5&lt;&gt;"IVE"),JV!G233&gt;0),"+",IF(AND(OR(JV!$C$5&lt;&gt;"E10",JV!$C$5&lt;&gt;"IVE"),JV!H233&gt;0),"-",IF(AND(OR(JV!$C$5="BD01"),OR(JV!G233&gt;0,JV!H233&gt;0)),"+"," ")))))&amp;LEFT(JV!$F$5&amp;"  ",2)&amp;JV!$F$6&amp;"      ")</f>
        <v> 24C      </v>
      </c>
      <c r="H224" s="18" t="str">
        <f>LEFT(JV!A233&amp;"      ",6)</f>
        <v>      </v>
      </c>
      <c r="I224" s="18" t="str">
        <f>LEFT(JV!B233&amp;"      ",6)</f>
        <v>      </v>
      </c>
      <c r="J224" s="18" t="str">
        <f>LEFT(JV!C233&amp;"      ",6)</f>
        <v>      </v>
      </c>
      <c r="K224" s="18" t="str">
        <f>LEFT(JV!D233&amp;"      ",6)</f>
        <v>      </v>
      </c>
      <c r="L224" s="18" t="str">
        <f>LEFT(JV!E233&amp;"      ",6)</f>
        <v>      </v>
      </c>
      <c r="M224" s="18" t="str">
        <f>LEFT(JV!F233&amp;"      ",6)</f>
        <v>      </v>
      </c>
      <c r="N224" s="16" t="str">
        <f>LEFT(JV!M233&amp;"        ",8)&amp;LEFT(JV!N233&amp;"    ",4)&amp;LEFT(JV!O233&amp;"    ",4)&amp;LEFT(JV!P233&amp;" ",1)&amp;LEFT(JV!Q233&amp;"        ",8)&amp;LEFT(JV!R233&amp;" ",1)</f>
        <v>                          </v>
      </c>
    </row>
    <row r="225" spans="1:14" ht="12.75">
      <c r="A225" s="16" t="s">
        <v>200</v>
      </c>
      <c r="B225" s="18" t="str">
        <f>LEFT(JV!$C$4&amp;"        ",8)&amp;"        "&amp;2</f>
        <v>                2</v>
      </c>
      <c r="C225" s="18" t="str">
        <f>LEFT((JV!$C$5&amp;" "),4)</f>
        <v> </v>
      </c>
      <c r="D225" s="18" t="str">
        <f>LEFT((JV!J234&amp;"        "),8)</f>
        <v>        </v>
      </c>
      <c r="E225" s="18" t="str">
        <f>RIGHT("000000000000"&amp;((JV!G234+JV!H234)*100),12)</f>
        <v>000000000000</v>
      </c>
      <c r="F225" s="18" t="str">
        <f>LEFT(JV!I234&amp;"                                   ",35)</f>
        <v>                                   </v>
      </c>
      <c r="G225" s="18" t="str">
        <f>IF(AND(JV!$C$5&lt;&gt;"CR05",JV!$C$5&lt;&gt;"BD01",JV!$C$5&lt;&gt;"E10",JV!$C$5&lt;&gt;"IVE"),(IF(JV!G234&gt;0,"D",IF(JV!H234&gt;0,"C"," "))&amp;LEFT(JV!$F$5&amp;"  ",2)&amp;JV!$F$6&amp;"      "),IF(AND(OR(JV!$C$5="CR05"),JV!G234&gt;0),"-",IF(AND(OR(JV!$C$5="CR05"),JV!H234&gt;0),"+",IF(AND(OR(JV!$C$5&lt;&gt;"E10",JV!$C$5&lt;&gt;"IVE"),JV!G234&gt;0),"+",IF(AND(OR(JV!$C$5&lt;&gt;"E10",JV!$C$5&lt;&gt;"IVE"),JV!H234&gt;0),"-",IF(AND(OR(JV!$C$5="BD01"),OR(JV!G234&gt;0,JV!H234&gt;0)),"+"," ")))))&amp;LEFT(JV!$F$5&amp;"  ",2)&amp;JV!$F$6&amp;"      ")</f>
        <v> 24C      </v>
      </c>
      <c r="H225" s="18" t="str">
        <f>LEFT(JV!A234&amp;"      ",6)</f>
        <v>      </v>
      </c>
      <c r="I225" s="18" t="str">
        <f>LEFT(JV!B234&amp;"      ",6)</f>
        <v>      </v>
      </c>
      <c r="J225" s="18" t="str">
        <f>LEFT(JV!C234&amp;"      ",6)</f>
        <v>      </v>
      </c>
      <c r="K225" s="18" t="str">
        <f>LEFT(JV!D234&amp;"      ",6)</f>
        <v>      </v>
      </c>
      <c r="L225" s="18" t="str">
        <f>LEFT(JV!E234&amp;"      ",6)</f>
        <v>      </v>
      </c>
      <c r="M225" s="18" t="str">
        <f>LEFT(JV!F234&amp;"      ",6)</f>
        <v>      </v>
      </c>
      <c r="N225" s="16" t="str">
        <f>LEFT(JV!M234&amp;"        ",8)&amp;LEFT(JV!N234&amp;"    ",4)&amp;LEFT(JV!O234&amp;"    ",4)&amp;LEFT(JV!P234&amp;" ",1)&amp;LEFT(JV!Q234&amp;"        ",8)&amp;LEFT(JV!R234&amp;" ",1)</f>
        <v>                          </v>
      </c>
    </row>
    <row r="226" spans="1:14" ht="12.75">
      <c r="A226" s="16" t="s">
        <v>201</v>
      </c>
      <c r="B226" s="18" t="str">
        <f>LEFT(JV!$C$4&amp;"        ",8)&amp;"        "&amp;2</f>
        <v>                2</v>
      </c>
      <c r="C226" s="18" t="str">
        <f>LEFT((JV!$C$5&amp;" "),4)</f>
        <v> </v>
      </c>
      <c r="D226" s="18" t="str">
        <f>LEFT((JV!J235&amp;"        "),8)</f>
        <v>        </v>
      </c>
      <c r="E226" s="18" t="str">
        <f>RIGHT("000000000000"&amp;((JV!G235+JV!H235)*100),12)</f>
        <v>000000000000</v>
      </c>
      <c r="F226" s="18" t="str">
        <f>LEFT(JV!I235&amp;"                                   ",35)</f>
        <v>                                   </v>
      </c>
      <c r="G226" s="18" t="str">
        <f>IF(AND(JV!$C$5&lt;&gt;"CR05",JV!$C$5&lt;&gt;"BD01",JV!$C$5&lt;&gt;"E10",JV!$C$5&lt;&gt;"IVE"),(IF(JV!G235&gt;0,"D",IF(JV!H235&gt;0,"C"," "))&amp;LEFT(JV!$F$5&amp;"  ",2)&amp;JV!$F$6&amp;"      "),IF(AND(OR(JV!$C$5="CR05"),JV!G235&gt;0),"-",IF(AND(OR(JV!$C$5="CR05"),JV!H235&gt;0),"+",IF(AND(OR(JV!$C$5&lt;&gt;"E10",JV!$C$5&lt;&gt;"IVE"),JV!G235&gt;0),"+",IF(AND(OR(JV!$C$5&lt;&gt;"E10",JV!$C$5&lt;&gt;"IVE"),JV!H235&gt;0),"-",IF(AND(OR(JV!$C$5="BD01"),OR(JV!G235&gt;0,JV!H235&gt;0)),"+"," ")))))&amp;LEFT(JV!$F$5&amp;"  ",2)&amp;JV!$F$6&amp;"      ")</f>
        <v> 24C      </v>
      </c>
      <c r="H226" s="18" t="str">
        <f>LEFT(JV!A235&amp;"      ",6)</f>
        <v>      </v>
      </c>
      <c r="I226" s="18" t="str">
        <f>LEFT(JV!B235&amp;"      ",6)</f>
        <v>      </v>
      </c>
      <c r="J226" s="18" t="str">
        <f>LEFT(JV!C235&amp;"      ",6)</f>
        <v>      </v>
      </c>
      <c r="K226" s="18" t="str">
        <f>LEFT(JV!D235&amp;"      ",6)</f>
        <v>      </v>
      </c>
      <c r="L226" s="18" t="str">
        <f>LEFT(JV!E235&amp;"      ",6)</f>
        <v>      </v>
      </c>
      <c r="M226" s="18" t="str">
        <f>LEFT(JV!F235&amp;"      ",6)</f>
        <v>      </v>
      </c>
      <c r="N226" s="16" t="str">
        <f>LEFT(JV!M235&amp;"        ",8)&amp;LEFT(JV!N235&amp;"    ",4)&amp;LEFT(JV!O235&amp;"    ",4)&amp;LEFT(JV!P235&amp;" ",1)&amp;LEFT(JV!Q235&amp;"        ",8)&amp;LEFT(JV!R235&amp;" ",1)</f>
        <v>                          </v>
      </c>
    </row>
    <row r="227" spans="1:14" ht="12.75">
      <c r="A227" s="16" t="s">
        <v>202</v>
      </c>
      <c r="B227" s="18" t="str">
        <f>LEFT(JV!$C$4&amp;"        ",8)&amp;"        "&amp;2</f>
        <v>                2</v>
      </c>
      <c r="C227" s="18" t="str">
        <f>LEFT((JV!$C$5&amp;" "),4)</f>
        <v> </v>
      </c>
      <c r="D227" s="18" t="str">
        <f>LEFT((JV!J236&amp;"        "),8)</f>
        <v>        </v>
      </c>
      <c r="E227" s="18" t="str">
        <f>RIGHT("000000000000"&amp;((JV!G236+JV!H236)*100),12)</f>
        <v>000000000000</v>
      </c>
      <c r="F227" s="18" t="str">
        <f>LEFT(JV!I236&amp;"                                   ",35)</f>
        <v>                                   </v>
      </c>
      <c r="G227" s="18" t="str">
        <f>IF(AND(JV!$C$5&lt;&gt;"CR05",JV!$C$5&lt;&gt;"BD01",JV!$C$5&lt;&gt;"E10",JV!$C$5&lt;&gt;"IVE"),(IF(JV!G236&gt;0,"D",IF(JV!H236&gt;0,"C"," "))&amp;LEFT(JV!$F$5&amp;"  ",2)&amp;JV!$F$6&amp;"      "),IF(AND(OR(JV!$C$5="CR05"),JV!G236&gt;0),"-",IF(AND(OR(JV!$C$5="CR05"),JV!H236&gt;0),"+",IF(AND(OR(JV!$C$5&lt;&gt;"E10",JV!$C$5&lt;&gt;"IVE"),JV!G236&gt;0),"+",IF(AND(OR(JV!$C$5&lt;&gt;"E10",JV!$C$5&lt;&gt;"IVE"),JV!H236&gt;0),"-",IF(AND(OR(JV!$C$5="BD01"),OR(JV!G236&gt;0,JV!H236&gt;0)),"+"," ")))))&amp;LEFT(JV!$F$5&amp;"  ",2)&amp;JV!$F$6&amp;"      ")</f>
        <v> 24C      </v>
      </c>
      <c r="H227" s="18" t="str">
        <f>LEFT(JV!A236&amp;"      ",6)</f>
        <v>      </v>
      </c>
      <c r="I227" s="18" t="str">
        <f>LEFT(JV!B236&amp;"      ",6)</f>
        <v>      </v>
      </c>
      <c r="J227" s="18" t="str">
        <f>LEFT(JV!C236&amp;"      ",6)</f>
        <v>      </v>
      </c>
      <c r="K227" s="18" t="str">
        <f>LEFT(JV!D236&amp;"      ",6)</f>
        <v>      </v>
      </c>
      <c r="L227" s="18" t="str">
        <f>LEFT(JV!E236&amp;"      ",6)</f>
        <v>      </v>
      </c>
      <c r="M227" s="18" t="str">
        <f>LEFT(JV!F236&amp;"      ",6)</f>
        <v>      </v>
      </c>
      <c r="N227" s="16" t="str">
        <f>LEFT(JV!M236&amp;"        ",8)&amp;LEFT(JV!N236&amp;"    ",4)&amp;LEFT(JV!O236&amp;"    ",4)&amp;LEFT(JV!P236&amp;" ",1)&amp;LEFT(JV!Q236&amp;"        ",8)&amp;LEFT(JV!R236&amp;" ",1)</f>
        <v>                          </v>
      </c>
    </row>
    <row r="228" spans="1:14" ht="12.75">
      <c r="A228" s="16" t="s">
        <v>203</v>
      </c>
      <c r="B228" s="18" t="str">
        <f>LEFT(JV!$C$4&amp;"        ",8)&amp;"        "&amp;2</f>
        <v>                2</v>
      </c>
      <c r="C228" s="18" t="str">
        <f>LEFT((JV!$C$5&amp;" "),4)</f>
        <v> </v>
      </c>
      <c r="D228" s="18" t="str">
        <f>LEFT((JV!J237&amp;"        "),8)</f>
        <v>        </v>
      </c>
      <c r="E228" s="18" t="str">
        <f>RIGHT("000000000000"&amp;((JV!G237+JV!H237)*100),12)</f>
        <v>000000000000</v>
      </c>
      <c r="F228" s="18" t="str">
        <f>LEFT(JV!I237&amp;"                                   ",35)</f>
        <v>                                   </v>
      </c>
      <c r="G228" s="18" t="str">
        <f>IF(AND(JV!$C$5&lt;&gt;"CR05",JV!$C$5&lt;&gt;"BD01",JV!$C$5&lt;&gt;"E10",JV!$C$5&lt;&gt;"IVE"),(IF(JV!G237&gt;0,"D",IF(JV!H237&gt;0,"C"," "))&amp;LEFT(JV!$F$5&amp;"  ",2)&amp;JV!$F$6&amp;"      "),IF(AND(OR(JV!$C$5="CR05"),JV!G237&gt;0),"-",IF(AND(OR(JV!$C$5="CR05"),JV!H237&gt;0),"+",IF(AND(OR(JV!$C$5&lt;&gt;"E10",JV!$C$5&lt;&gt;"IVE"),JV!G237&gt;0),"+",IF(AND(OR(JV!$C$5&lt;&gt;"E10",JV!$C$5&lt;&gt;"IVE"),JV!H237&gt;0),"-",IF(AND(OR(JV!$C$5="BD01"),OR(JV!G237&gt;0,JV!H237&gt;0)),"+"," ")))))&amp;LEFT(JV!$F$5&amp;"  ",2)&amp;JV!$F$6&amp;"      ")</f>
        <v> 24C      </v>
      </c>
      <c r="H228" s="18" t="str">
        <f>LEFT(JV!A237&amp;"      ",6)</f>
        <v>      </v>
      </c>
      <c r="I228" s="18" t="str">
        <f>LEFT(JV!B237&amp;"      ",6)</f>
        <v>      </v>
      </c>
      <c r="J228" s="18" t="str">
        <f>LEFT(JV!C237&amp;"      ",6)</f>
        <v>      </v>
      </c>
      <c r="K228" s="18" t="str">
        <f>LEFT(JV!D237&amp;"      ",6)</f>
        <v>      </v>
      </c>
      <c r="L228" s="18" t="str">
        <f>LEFT(JV!E237&amp;"      ",6)</f>
        <v>      </v>
      </c>
      <c r="M228" s="18" t="str">
        <f>LEFT(JV!F237&amp;"      ",6)</f>
        <v>      </v>
      </c>
      <c r="N228" s="16" t="str">
        <f>LEFT(JV!M237&amp;"        ",8)&amp;LEFT(JV!N237&amp;"    ",4)&amp;LEFT(JV!O237&amp;"    ",4)&amp;LEFT(JV!P237&amp;" ",1)&amp;LEFT(JV!Q237&amp;"        ",8)&amp;LEFT(JV!R237&amp;" ",1)</f>
        <v>                          </v>
      </c>
    </row>
    <row r="229" spans="1:14" ht="12.75">
      <c r="A229" s="16" t="s">
        <v>204</v>
      </c>
      <c r="B229" s="18" t="str">
        <f>LEFT(JV!$C$4&amp;"        ",8)&amp;"        "&amp;2</f>
        <v>                2</v>
      </c>
      <c r="C229" s="18" t="str">
        <f>LEFT((JV!$C$5&amp;" "),4)</f>
        <v> </v>
      </c>
      <c r="D229" s="18" t="str">
        <f>LEFT((JV!J238&amp;"        "),8)</f>
        <v>        </v>
      </c>
      <c r="E229" s="18" t="str">
        <f>RIGHT("000000000000"&amp;((JV!G238+JV!H238)*100),12)</f>
        <v>000000000000</v>
      </c>
      <c r="F229" s="18" t="str">
        <f>LEFT(JV!I238&amp;"                                   ",35)</f>
        <v>                                   </v>
      </c>
      <c r="G229" s="18" t="str">
        <f>IF(AND(JV!$C$5&lt;&gt;"CR05",JV!$C$5&lt;&gt;"BD01",JV!$C$5&lt;&gt;"E10",JV!$C$5&lt;&gt;"IVE"),(IF(JV!G238&gt;0,"D",IF(JV!H238&gt;0,"C"," "))&amp;LEFT(JV!$F$5&amp;"  ",2)&amp;JV!$F$6&amp;"      "),IF(AND(OR(JV!$C$5="CR05"),JV!G238&gt;0),"-",IF(AND(OR(JV!$C$5="CR05"),JV!H238&gt;0),"+",IF(AND(OR(JV!$C$5&lt;&gt;"E10",JV!$C$5&lt;&gt;"IVE"),JV!G238&gt;0),"+",IF(AND(OR(JV!$C$5&lt;&gt;"E10",JV!$C$5&lt;&gt;"IVE"),JV!H238&gt;0),"-",IF(AND(OR(JV!$C$5="BD01"),OR(JV!G238&gt;0,JV!H238&gt;0)),"+"," ")))))&amp;LEFT(JV!$F$5&amp;"  ",2)&amp;JV!$F$6&amp;"      ")</f>
        <v> 24C      </v>
      </c>
      <c r="H229" s="18" t="str">
        <f>LEFT(JV!A238&amp;"      ",6)</f>
        <v>      </v>
      </c>
      <c r="I229" s="18" t="str">
        <f>LEFT(JV!B238&amp;"      ",6)</f>
        <v>      </v>
      </c>
      <c r="J229" s="18" t="str">
        <f>LEFT(JV!C238&amp;"      ",6)</f>
        <v>      </v>
      </c>
      <c r="K229" s="18" t="str">
        <f>LEFT(JV!D238&amp;"      ",6)</f>
        <v>      </v>
      </c>
      <c r="L229" s="18" t="str">
        <f>LEFT(JV!E238&amp;"      ",6)</f>
        <v>      </v>
      </c>
      <c r="M229" s="18" t="str">
        <f>LEFT(JV!F238&amp;"      ",6)</f>
        <v>      </v>
      </c>
      <c r="N229" s="16" t="str">
        <f>LEFT(JV!M238&amp;"        ",8)&amp;LEFT(JV!N238&amp;"    ",4)&amp;LEFT(JV!O238&amp;"    ",4)&amp;LEFT(JV!P238&amp;" ",1)&amp;LEFT(JV!Q238&amp;"        ",8)&amp;LEFT(JV!R238&amp;" ",1)</f>
        <v>                          </v>
      </c>
    </row>
    <row r="230" spans="1:14" ht="12.75">
      <c r="A230" s="16" t="s">
        <v>213</v>
      </c>
      <c r="B230" s="18" t="str">
        <f>LEFT(JV!$C$4&amp;"        ",8)&amp;"        "&amp;2</f>
        <v>                2</v>
      </c>
      <c r="C230" s="18" t="str">
        <f>LEFT((JV!$C$5&amp;" "),4)</f>
        <v> </v>
      </c>
      <c r="D230" s="18" t="str">
        <f>LEFT((JV!J239&amp;"        "),8)</f>
        <v>        </v>
      </c>
      <c r="E230" s="18" t="str">
        <f>RIGHT("000000000000"&amp;((JV!G239+JV!H239)*100),12)</f>
        <v>000000000000</v>
      </c>
      <c r="F230" s="18" t="str">
        <f>LEFT(JV!I239&amp;"                                   ",35)</f>
        <v>                                   </v>
      </c>
      <c r="G230" s="18" t="str">
        <f>IF(AND(JV!$C$5&lt;&gt;"CR05",JV!$C$5&lt;&gt;"BD01",JV!$C$5&lt;&gt;"E10",JV!$C$5&lt;&gt;"IVE"),(IF(JV!G239&gt;0,"D",IF(JV!H239&gt;0,"C"," "))&amp;LEFT(JV!$F$5&amp;"  ",2)&amp;JV!$F$6&amp;"      "),IF(AND(OR(JV!$C$5="CR05"),JV!G239&gt;0),"-",IF(AND(OR(JV!$C$5="CR05"),JV!H239&gt;0),"+",IF(AND(OR(JV!$C$5&lt;&gt;"E10",JV!$C$5&lt;&gt;"IVE"),JV!G239&gt;0),"+",IF(AND(OR(JV!$C$5&lt;&gt;"E10",JV!$C$5&lt;&gt;"IVE"),JV!H239&gt;0),"-",IF(AND(OR(JV!$C$5="BD01"),OR(JV!G239&gt;0,JV!H239&gt;0)),"+"," ")))))&amp;LEFT(JV!$F$5&amp;"  ",2)&amp;JV!$F$6&amp;"      ")</f>
        <v> 24C      </v>
      </c>
      <c r="H230" s="18" t="str">
        <f>LEFT(JV!A239&amp;"      ",6)</f>
        <v>      </v>
      </c>
      <c r="I230" s="18" t="str">
        <f>LEFT(JV!B239&amp;"      ",6)</f>
        <v>      </v>
      </c>
      <c r="J230" s="18" t="str">
        <f>LEFT(JV!C239&amp;"      ",6)</f>
        <v>      </v>
      </c>
      <c r="K230" s="18" t="str">
        <f>LEFT(JV!D239&amp;"      ",6)</f>
        <v>      </v>
      </c>
      <c r="L230" s="18" t="str">
        <f>LEFT(JV!E239&amp;"      ",6)</f>
        <v>      </v>
      </c>
      <c r="M230" s="18" t="str">
        <f>LEFT(JV!F239&amp;"      ",6)</f>
        <v>      </v>
      </c>
      <c r="N230" s="16" t="str">
        <f>LEFT(JV!M239&amp;"        ",8)&amp;LEFT(JV!N239&amp;"    ",4)&amp;LEFT(JV!O239&amp;"    ",4)&amp;LEFT(JV!P239&amp;" ",1)&amp;LEFT(JV!Q239&amp;"        ",8)&amp;LEFT(JV!R239&amp;" ",1)</f>
        <v>                          </v>
      </c>
    </row>
    <row r="231" spans="1:14" ht="12.75">
      <c r="A231" s="16" t="s">
        <v>214</v>
      </c>
      <c r="B231" s="18" t="str">
        <f>LEFT(JV!$C$4&amp;"        ",8)&amp;"        "&amp;2</f>
        <v>                2</v>
      </c>
      <c r="C231" s="18" t="str">
        <f>LEFT((JV!$C$5&amp;" "),4)</f>
        <v> </v>
      </c>
      <c r="D231" s="18" t="str">
        <f>LEFT((JV!J240&amp;"        "),8)</f>
        <v>        </v>
      </c>
      <c r="E231" s="18" t="str">
        <f>RIGHT("000000000000"&amp;((JV!G240+JV!H240)*100),12)</f>
        <v>000000000000</v>
      </c>
      <c r="F231" s="18" t="str">
        <f>LEFT(JV!I240&amp;"                                   ",35)</f>
        <v>                                   </v>
      </c>
      <c r="G231" s="18" t="str">
        <f>IF(AND(JV!$C$5&lt;&gt;"CR05",JV!$C$5&lt;&gt;"BD01",JV!$C$5&lt;&gt;"E10",JV!$C$5&lt;&gt;"IVE"),(IF(JV!G240&gt;0,"D",IF(JV!H240&gt;0,"C"," "))&amp;LEFT(JV!$F$5&amp;"  ",2)&amp;JV!$F$6&amp;"      "),IF(AND(OR(JV!$C$5="CR05"),JV!G240&gt;0),"-",IF(AND(OR(JV!$C$5="CR05"),JV!H240&gt;0),"+",IF(AND(OR(JV!$C$5&lt;&gt;"E10",JV!$C$5&lt;&gt;"IVE"),JV!G240&gt;0),"+",IF(AND(OR(JV!$C$5&lt;&gt;"E10",JV!$C$5&lt;&gt;"IVE"),JV!H240&gt;0),"-",IF(AND(OR(JV!$C$5="BD01"),OR(JV!G240&gt;0,JV!H240&gt;0)),"+"," ")))))&amp;LEFT(JV!$F$5&amp;"  ",2)&amp;JV!$F$6&amp;"      ")</f>
        <v> 24C      </v>
      </c>
      <c r="H231" s="18" t="str">
        <f>LEFT(JV!A240&amp;"      ",6)</f>
        <v>      </v>
      </c>
      <c r="I231" s="18" t="str">
        <f>LEFT(JV!B240&amp;"      ",6)</f>
        <v>      </v>
      </c>
      <c r="J231" s="18" t="str">
        <f>LEFT(JV!C240&amp;"      ",6)</f>
        <v>      </v>
      </c>
      <c r="K231" s="18" t="str">
        <f>LEFT(JV!D240&amp;"      ",6)</f>
        <v>      </v>
      </c>
      <c r="L231" s="18" t="str">
        <f>LEFT(JV!E240&amp;"      ",6)</f>
        <v>      </v>
      </c>
      <c r="M231" s="18" t="str">
        <f>LEFT(JV!F240&amp;"      ",6)</f>
        <v>      </v>
      </c>
      <c r="N231" s="16" t="str">
        <f>LEFT(JV!M240&amp;"        ",8)&amp;LEFT(JV!N240&amp;"    ",4)&amp;LEFT(JV!O240&amp;"    ",4)&amp;LEFT(JV!P240&amp;" ",1)&amp;LEFT(JV!Q240&amp;"        ",8)&amp;LEFT(JV!R240&amp;" ",1)</f>
        <v>                          </v>
      </c>
    </row>
    <row r="232" spans="1:14" ht="12.75">
      <c r="A232" s="16" t="s">
        <v>215</v>
      </c>
      <c r="B232" s="18" t="str">
        <f>LEFT(JV!$C$4&amp;"        ",8)&amp;"        "&amp;2</f>
        <v>                2</v>
      </c>
      <c r="C232" s="18" t="str">
        <f>LEFT((JV!$C$5&amp;" "),4)</f>
        <v> </v>
      </c>
      <c r="D232" s="18" t="str">
        <f>LEFT((JV!J241&amp;"        "),8)</f>
        <v>        </v>
      </c>
      <c r="E232" s="18" t="str">
        <f>RIGHT("000000000000"&amp;((JV!G241+JV!H241)*100),12)</f>
        <v>000000000000</v>
      </c>
      <c r="F232" s="18" t="str">
        <f>LEFT(JV!I241&amp;"                                   ",35)</f>
        <v>                                   </v>
      </c>
      <c r="G232" s="18" t="str">
        <f>IF(AND(JV!$C$5&lt;&gt;"CR05",JV!$C$5&lt;&gt;"BD01",JV!$C$5&lt;&gt;"E10",JV!$C$5&lt;&gt;"IVE"),(IF(JV!G241&gt;0,"D",IF(JV!H241&gt;0,"C"," "))&amp;LEFT(JV!$F$5&amp;"  ",2)&amp;JV!$F$6&amp;"      "),IF(AND(OR(JV!$C$5="CR05"),JV!G241&gt;0),"-",IF(AND(OR(JV!$C$5="CR05"),JV!H241&gt;0),"+",IF(AND(OR(JV!$C$5&lt;&gt;"E10",JV!$C$5&lt;&gt;"IVE"),JV!G241&gt;0),"+",IF(AND(OR(JV!$C$5&lt;&gt;"E10",JV!$C$5&lt;&gt;"IVE"),JV!H241&gt;0),"-",IF(AND(OR(JV!$C$5="BD01"),OR(JV!G241&gt;0,JV!H241&gt;0)),"+"," ")))))&amp;LEFT(JV!$F$5&amp;"  ",2)&amp;JV!$F$6&amp;"      ")</f>
        <v> 24C      </v>
      </c>
      <c r="H232" s="18" t="str">
        <f>LEFT(JV!A241&amp;"      ",6)</f>
        <v>      </v>
      </c>
      <c r="I232" s="18" t="str">
        <f>LEFT(JV!B241&amp;"      ",6)</f>
        <v>      </v>
      </c>
      <c r="J232" s="18" t="str">
        <f>LEFT(JV!C241&amp;"      ",6)</f>
        <v>      </v>
      </c>
      <c r="K232" s="18" t="str">
        <f>LEFT(JV!D241&amp;"      ",6)</f>
        <v>      </v>
      </c>
      <c r="L232" s="18" t="str">
        <f>LEFT(JV!E241&amp;"      ",6)</f>
        <v>      </v>
      </c>
      <c r="M232" s="18" t="str">
        <f>LEFT(JV!F241&amp;"      ",6)</f>
        <v>      </v>
      </c>
      <c r="N232" s="16" t="str">
        <f>LEFT(JV!M241&amp;"        ",8)&amp;LEFT(JV!N241&amp;"    ",4)&amp;LEFT(JV!O241&amp;"    ",4)&amp;LEFT(JV!P241&amp;" ",1)&amp;LEFT(JV!Q241&amp;"        ",8)&amp;LEFT(JV!R241&amp;" ",1)</f>
        <v>                          </v>
      </c>
    </row>
    <row r="233" spans="1:14" ht="12.75">
      <c r="A233" s="16" t="s">
        <v>216</v>
      </c>
      <c r="B233" s="18" t="str">
        <f>LEFT(JV!$C$4&amp;"        ",8)&amp;"        "&amp;2</f>
        <v>                2</v>
      </c>
      <c r="C233" s="18" t="str">
        <f>LEFT((JV!$C$5&amp;" "),4)</f>
        <v> </v>
      </c>
      <c r="D233" s="18" t="str">
        <f>LEFT((JV!J242&amp;"        "),8)</f>
        <v>        </v>
      </c>
      <c r="E233" s="18" t="str">
        <f>RIGHT("000000000000"&amp;((JV!G242+JV!H242)*100),12)</f>
        <v>000000000000</v>
      </c>
      <c r="F233" s="18" t="str">
        <f>LEFT(JV!I242&amp;"                                   ",35)</f>
        <v>                                   </v>
      </c>
      <c r="G233" s="18" t="str">
        <f>IF(AND(JV!$C$5&lt;&gt;"CR05",JV!$C$5&lt;&gt;"BD01",JV!$C$5&lt;&gt;"E10",JV!$C$5&lt;&gt;"IVE"),(IF(JV!G242&gt;0,"D",IF(JV!H242&gt;0,"C"," "))&amp;LEFT(JV!$F$5&amp;"  ",2)&amp;JV!$F$6&amp;"      "),IF(AND(OR(JV!$C$5="CR05"),JV!G242&gt;0),"-",IF(AND(OR(JV!$C$5="CR05"),JV!H242&gt;0),"+",IF(AND(OR(JV!$C$5&lt;&gt;"E10",JV!$C$5&lt;&gt;"IVE"),JV!G242&gt;0),"+",IF(AND(OR(JV!$C$5&lt;&gt;"E10",JV!$C$5&lt;&gt;"IVE"),JV!H242&gt;0),"-",IF(AND(OR(JV!$C$5="BD01"),OR(JV!G242&gt;0,JV!H242&gt;0)),"+"," ")))))&amp;LEFT(JV!$F$5&amp;"  ",2)&amp;JV!$F$6&amp;"      ")</f>
        <v> 24C      </v>
      </c>
      <c r="H233" s="18" t="str">
        <f>LEFT(JV!A242&amp;"      ",6)</f>
        <v>      </v>
      </c>
      <c r="I233" s="18" t="str">
        <f>LEFT(JV!B242&amp;"      ",6)</f>
        <v>      </v>
      </c>
      <c r="J233" s="18" t="str">
        <f>LEFT(JV!C242&amp;"      ",6)</f>
        <v>      </v>
      </c>
      <c r="K233" s="18" t="str">
        <f>LEFT(JV!D242&amp;"      ",6)</f>
        <v>      </v>
      </c>
      <c r="L233" s="18" t="str">
        <f>LEFT(JV!E242&amp;"      ",6)</f>
        <v>      </v>
      </c>
      <c r="M233" s="18" t="str">
        <f>LEFT(JV!F242&amp;"      ",6)</f>
        <v>      </v>
      </c>
      <c r="N233" s="16" t="str">
        <f>LEFT(JV!M242&amp;"        ",8)&amp;LEFT(JV!N242&amp;"    ",4)&amp;LEFT(JV!O242&amp;"    ",4)&amp;LEFT(JV!P242&amp;" ",1)&amp;LEFT(JV!Q242&amp;"        ",8)&amp;LEFT(JV!R242&amp;" ",1)</f>
        <v>                          </v>
      </c>
    </row>
    <row r="234" spans="1:14" ht="12.75">
      <c r="A234" s="16" t="s">
        <v>217</v>
      </c>
      <c r="B234" s="18" t="str">
        <f>LEFT(JV!$C$4&amp;"        ",8)&amp;"        "&amp;2</f>
        <v>                2</v>
      </c>
      <c r="C234" s="18" t="str">
        <f>LEFT((JV!$C$5&amp;" "),4)</f>
        <v> </v>
      </c>
      <c r="D234" s="18" t="str">
        <f>LEFT((JV!J243&amp;"        "),8)</f>
        <v>        </v>
      </c>
      <c r="E234" s="18" t="str">
        <f>RIGHT("000000000000"&amp;((JV!G243+JV!H243)*100),12)</f>
        <v>000000000000</v>
      </c>
      <c r="F234" s="18" t="str">
        <f>LEFT(JV!I243&amp;"                                   ",35)</f>
        <v>                                   </v>
      </c>
      <c r="G234" s="18" t="str">
        <f>IF(AND(JV!$C$5&lt;&gt;"CR05",JV!$C$5&lt;&gt;"BD01",JV!$C$5&lt;&gt;"E10",JV!$C$5&lt;&gt;"IVE"),(IF(JV!G243&gt;0,"D",IF(JV!H243&gt;0,"C"," "))&amp;LEFT(JV!$F$5&amp;"  ",2)&amp;JV!$F$6&amp;"      "),IF(AND(OR(JV!$C$5="CR05"),JV!G243&gt;0),"-",IF(AND(OR(JV!$C$5="CR05"),JV!H243&gt;0),"+",IF(AND(OR(JV!$C$5&lt;&gt;"E10",JV!$C$5&lt;&gt;"IVE"),JV!G243&gt;0),"+",IF(AND(OR(JV!$C$5&lt;&gt;"E10",JV!$C$5&lt;&gt;"IVE"),JV!H243&gt;0),"-",IF(AND(OR(JV!$C$5="BD01"),OR(JV!G243&gt;0,JV!H243&gt;0)),"+"," ")))))&amp;LEFT(JV!$F$5&amp;"  ",2)&amp;JV!$F$6&amp;"      ")</f>
        <v> 24C      </v>
      </c>
      <c r="H234" s="18" t="str">
        <f>LEFT(JV!A243&amp;"      ",6)</f>
        <v>      </v>
      </c>
      <c r="I234" s="18" t="str">
        <f>LEFT(JV!B243&amp;"      ",6)</f>
        <v>      </v>
      </c>
      <c r="J234" s="18" t="str">
        <f>LEFT(JV!C243&amp;"      ",6)</f>
        <v>      </v>
      </c>
      <c r="K234" s="18" t="str">
        <f>LEFT(JV!D243&amp;"      ",6)</f>
        <v>      </v>
      </c>
      <c r="L234" s="18" t="str">
        <f>LEFT(JV!E243&amp;"      ",6)</f>
        <v>      </v>
      </c>
      <c r="M234" s="18" t="str">
        <f>LEFT(JV!F243&amp;"      ",6)</f>
        <v>      </v>
      </c>
      <c r="N234" s="16" t="str">
        <f>LEFT(JV!M243&amp;"        ",8)&amp;LEFT(JV!N243&amp;"    ",4)&amp;LEFT(JV!O243&amp;"    ",4)&amp;LEFT(JV!P243&amp;" ",1)&amp;LEFT(JV!Q243&amp;"        ",8)&amp;LEFT(JV!R243&amp;" ",1)</f>
        <v>                          </v>
      </c>
    </row>
    <row r="235" spans="1:14" ht="12.75">
      <c r="A235" s="16" t="s">
        <v>218</v>
      </c>
      <c r="B235" s="18" t="str">
        <f>LEFT(JV!$C$4&amp;"        ",8)&amp;"        "&amp;2</f>
        <v>                2</v>
      </c>
      <c r="C235" s="18" t="str">
        <f>LEFT((JV!$C$5&amp;" "),4)</f>
        <v> </v>
      </c>
      <c r="D235" s="18" t="str">
        <f>LEFT((JV!J244&amp;"        "),8)</f>
        <v>        </v>
      </c>
      <c r="E235" s="18" t="str">
        <f>RIGHT("000000000000"&amp;((JV!G244+JV!H244)*100),12)</f>
        <v>000000000000</v>
      </c>
      <c r="F235" s="18" t="str">
        <f>LEFT(JV!I244&amp;"                                   ",35)</f>
        <v>                                   </v>
      </c>
      <c r="G235" s="18" t="str">
        <f>IF(AND(JV!$C$5&lt;&gt;"CR05",JV!$C$5&lt;&gt;"BD01",JV!$C$5&lt;&gt;"E10",JV!$C$5&lt;&gt;"IVE"),(IF(JV!G244&gt;0,"D",IF(JV!H244&gt;0,"C"," "))&amp;LEFT(JV!$F$5&amp;"  ",2)&amp;JV!$F$6&amp;"      "),IF(AND(OR(JV!$C$5="CR05"),JV!G244&gt;0),"-",IF(AND(OR(JV!$C$5="CR05"),JV!H244&gt;0),"+",IF(AND(OR(JV!$C$5&lt;&gt;"E10",JV!$C$5&lt;&gt;"IVE"),JV!G244&gt;0),"+",IF(AND(OR(JV!$C$5&lt;&gt;"E10",JV!$C$5&lt;&gt;"IVE"),JV!H244&gt;0),"-",IF(AND(OR(JV!$C$5="BD01"),OR(JV!G244&gt;0,JV!H244&gt;0)),"+"," ")))))&amp;LEFT(JV!$F$5&amp;"  ",2)&amp;JV!$F$6&amp;"      ")</f>
        <v> 24C      </v>
      </c>
      <c r="H235" s="18" t="str">
        <f>LEFT(JV!A244&amp;"      ",6)</f>
        <v>      </v>
      </c>
      <c r="I235" s="18" t="str">
        <f>LEFT(JV!B244&amp;"      ",6)</f>
        <v>      </v>
      </c>
      <c r="J235" s="18" t="str">
        <f>LEFT(JV!C244&amp;"      ",6)</f>
        <v>      </v>
      </c>
      <c r="K235" s="18" t="str">
        <f>LEFT(JV!D244&amp;"      ",6)</f>
        <v>      </v>
      </c>
      <c r="L235" s="18" t="str">
        <f>LEFT(JV!E244&amp;"      ",6)</f>
        <v>      </v>
      </c>
      <c r="M235" s="18" t="str">
        <f>LEFT(JV!F244&amp;"      ",6)</f>
        <v>      </v>
      </c>
      <c r="N235" s="16" t="str">
        <f>LEFT(JV!M244&amp;"        ",8)&amp;LEFT(JV!N244&amp;"    ",4)&amp;LEFT(JV!O244&amp;"    ",4)&amp;LEFT(JV!P244&amp;" ",1)&amp;LEFT(JV!Q244&amp;"        ",8)&amp;LEFT(JV!R244&amp;" ",1)</f>
        <v>                          </v>
      </c>
    </row>
    <row r="236" spans="1:14" ht="12.75">
      <c r="A236" s="16" t="s">
        <v>219</v>
      </c>
      <c r="B236" s="18" t="str">
        <f>LEFT(JV!$C$4&amp;"        ",8)&amp;"        "&amp;2</f>
        <v>                2</v>
      </c>
      <c r="C236" s="18" t="str">
        <f>LEFT((JV!$C$5&amp;" "),4)</f>
        <v> </v>
      </c>
      <c r="D236" s="18" t="str">
        <f>LEFT((JV!J245&amp;"        "),8)</f>
        <v>        </v>
      </c>
      <c r="E236" s="18" t="str">
        <f>RIGHT("000000000000"&amp;((JV!G245+JV!H245)*100),12)</f>
        <v>000000000000</v>
      </c>
      <c r="F236" s="18" t="str">
        <f>LEFT(JV!I245&amp;"                                   ",35)</f>
        <v>                                   </v>
      </c>
      <c r="G236" s="18" t="str">
        <f>IF(AND(JV!$C$5&lt;&gt;"CR05",JV!$C$5&lt;&gt;"BD01",JV!$C$5&lt;&gt;"E10",JV!$C$5&lt;&gt;"IVE"),(IF(JV!G245&gt;0,"D",IF(JV!H245&gt;0,"C"," "))&amp;LEFT(JV!$F$5&amp;"  ",2)&amp;JV!$F$6&amp;"      "),IF(AND(OR(JV!$C$5="CR05"),JV!G245&gt;0),"-",IF(AND(OR(JV!$C$5="CR05"),JV!H245&gt;0),"+",IF(AND(OR(JV!$C$5&lt;&gt;"E10",JV!$C$5&lt;&gt;"IVE"),JV!G245&gt;0),"+",IF(AND(OR(JV!$C$5&lt;&gt;"E10",JV!$C$5&lt;&gt;"IVE"),JV!H245&gt;0),"-",IF(AND(OR(JV!$C$5="BD01"),OR(JV!G245&gt;0,JV!H245&gt;0)),"+"," ")))))&amp;LEFT(JV!$F$5&amp;"  ",2)&amp;JV!$F$6&amp;"      ")</f>
        <v> 24C      </v>
      </c>
      <c r="H236" s="18" t="str">
        <f>LEFT(JV!A245&amp;"      ",6)</f>
        <v>      </v>
      </c>
      <c r="I236" s="18" t="str">
        <f>LEFT(JV!B245&amp;"      ",6)</f>
        <v>      </v>
      </c>
      <c r="J236" s="18" t="str">
        <f>LEFT(JV!C245&amp;"      ",6)</f>
        <v>      </v>
      </c>
      <c r="K236" s="18" t="str">
        <f>LEFT(JV!D245&amp;"      ",6)</f>
        <v>      </v>
      </c>
      <c r="L236" s="18" t="str">
        <f>LEFT(JV!E245&amp;"      ",6)</f>
        <v>      </v>
      </c>
      <c r="M236" s="18" t="str">
        <f>LEFT(JV!F245&amp;"      ",6)</f>
        <v>      </v>
      </c>
      <c r="N236" s="16" t="str">
        <f>LEFT(JV!M245&amp;"        ",8)&amp;LEFT(JV!N245&amp;"    ",4)&amp;LEFT(JV!O245&amp;"    ",4)&amp;LEFT(JV!P245&amp;" ",1)&amp;LEFT(JV!Q245&amp;"        ",8)&amp;LEFT(JV!R245&amp;" ",1)</f>
        <v>                          </v>
      </c>
    </row>
    <row r="237" spans="1:14" ht="12.75">
      <c r="A237" s="16" t="s">
        <v>220</v>
      </c>
      <c r="B237" s="18" t="str">
        <f>LEFT(JV!$C$4&amp;"        ",8)&amp;"        "&amp;2</f>
        <v>                2</v>
      </c>
      <c r="C237" s="18" t="str">
        <f>LEFT((JV!$C$5&amp;" "),4)</f>
        <v> </v>
      </c>
      <c r="D237" s="18" t="str">
        <f>LEFT((JV!J246&amp;"        "),8)</f>
        <v>        </v>
      </c>
      <c r="E237" s="18" t="str">
        <f>RIGHT("000000000000"&amp;((JV!G246+JV!H246)*100),12)</f>
        <v>000000000000</v>
      </c>
      <c r="F237" s="18" t="str">
        <f>LEFT(JV!I246&amp;"                                   ",35)</f>
        <v>                                   </v>
      </c>
      <c r="G237" s="18" t="str">
        <f>IF(AND(JV!$C$5&lt;&gt;"CR05",JV!$C$5&lt;&gt;"BD01",JV!$C$5&lt;&gt;"E10",JV!$C$5&lt;&gt;"IVE"),(IF(JV!G246&gt;0,"D",IF(JV!H246&gt;0,"C"," "))&amp;LEFT(JV!$F$5&amp;"  ",2)&amp;JV!$F$6&amp;"      "),IF(AND(OR(JV!$C$5="CR05"),JV!G246&gt;0),"-",IF(AND(OR(JV!$C$5="CR05"),JV!H246&gt;0),"+",IF(AND(OR(JV!$C$5&lt;&gt;"E10",JV!$C$5&lt;&gt;"IVE"),JV!G246&gt;0),"+",IF(AND(OR(JV!$C$5&lt;&gt;"E10",JV!$C$5&lt;&gt;"IVE"),JV!H246&gt;0),"-",IF(AND(OR(JV!$C$5="BD01"),OR(JV!G246&gt;0,JV!H246&gt;0)),"+"," ")))))&amp;LEFT(JV!$F$5&amp;"  ",2)&amp;JV!$F$6&amp;"      ")</f>
        <v> 24C      </v>
      </c>
      <c r="H237" s="18" t="str">
        <f>LEFT(JV!A246&amp;"      ",6)</f>
        <v>      </v>
      </c>
      <c r="I237" s="18" t="str">
        <f>LEFT(JV!B246&amp;"      ",6)</f>
        <v>      </v>
      </c>
      <c r="J237" s="18" t="str">
        <f>LEFT(JV!C246&amp;"      ",6)</f>
        <v>      </v>
      </c>
      <c r="K237" s="18" t="str">
        <f>LEFT(JV!D246&amp;"      ",6)</f>
        <v>      </v>
      </c>
      <c r="L237" s="18" t="str">
        <f>LEFT(JV!E246&amp;"      ",6)</f>
        <v>      </v>
      </c>
      <c r="M237" s="18" t="str">
        <f>LEFT(JV!F246&amp;"      ",6)</f>
        <v>      </v>
      </c>
      <c r="N237" s="16" t="str">
        <f>LEFT(JV!M246&amp;"        ",8)&amp;LEFT(JV!N246&amp;"    ",4)&amp;LEFT(JV!O246&amp;"    ",4)&amp;LEFT(JV!P246&amp;" ",1)&amp;LEFT(JV!Q246&amp;"        ",8)&amp;LEFT(JV!R246&amp;" ",1)</f>
        <v>                          </v>
      </c>
    </row>
    <row r="238" spans="1:14" ht="12.75">
      <c r="A238" s="16" t="s">
        <v>221</v>
      </c>
      <c r="B238" s="18" t="str">
        <f>LEFT(JV!$C$4&amp;"        ",8)&amp;"        "&amp;2</f>
        <v>                2</v>
      </c>
      <c r="C238" s="18" t="str">
        <f>LEFT((JV!$C$5&amp;" "),4)</f>
        <v> </v>
      </c>
      <c r="D238" s="18" t="str">
        <f>LEFT((JV!J247&amp;"        "),8)</f>
        <v>        </v>
      </c>
      <c r="E238" s="18" t="str">
        <f>RIGHT("000000000000"&amp;((JV!G247+JV!H247)*100),12)</f>
        <v>000000000000</v>
      </c>
      <c r="F238" s="18" t="str">
        <f>LEFT(JV!I247&amp;"                                   ",35)</f>
        <v>                                   </v>
      </c>
      <c r="G238" s="18" t="str">
        <f>IF(AND(JV!$C$5&lt;&gt;"CR05",JV!$C$5&lt;&gt;"BD01",JV!$C$5&lt;&gt;"E10",JV!$C$5&lt;&gt;"IVE"),(IF(JV!G247&gt;0,"D",IF(JV!H247&gt;0,"C"," "))&amp;LEFT(JV!$F$5&amp;"  ",2)&amp;JV!$F$6&amp;"      "),IF(AND(OR(JV!$C$5="CR05"),JV!G247&gt;0),"-",IF(AND(OR(JV!$C$5="CR05"),JV!H247&gt;0),"+",IF(AND(OR(JV!$C$5&lt;&gt;"E10",JV!$C$5&lt;&gt;"IVE"),JV!G247&gt;0),"+",IF(AND(OR(JV!$C$5&lt;&gt;"E10",JV!$C$5&lt;&gt;"IVE"),JV!H247&gt;0),"-",IF(AND(OR(JV!$C$5="BD01"),OR(JV!G247&gt;0,JV!H247&gt;0)),"+"," ")))))&amp;LEFT(JV!$F$5&amp;"  ",2)&amp;JV!$F$6&amp;"      ")</f>
        <v> 24C      </v>
      </c>
      <c r="H238" s="18" t="str">
        <f>LEFT(JV!A247&amp;"      ",6)</f>
        <v>      </v>
      </c>
      <c r="I238" s="18" t="str">
        <f>LEFT(JV!B247&amp;"      ",6)</f>
        <v>      </v>
      </c>
      <c r="J238" s="18" t="str">
        <f>LEFT(JV!C247&amp;"      ",6)</f>
        <v>      </v>
      </c>
      <c r="K238" s="18" t="str">
        <f>LEFT(JV!D247&amp;"      ",6)</f>
        <v>      </v>
      </c>
      <c r="L238" s="18" t="str">
        <f>LEFT(JV!E247&amp;"      ",6)</f>
        <v>      </v>
      </c>
      <c r="M238" s="18" t="str">
        <f>LEFT(JV!F247&amp;"      ",6)</f>
        <v>      </v>
      </c>
      <c r="N238" s="16" t="str">
        <f>LEFT(JV!M247&amp;"        ",8)&amp;LEFT(JV!N247&amp;"    ",4)&amp;LEFT(JV!O247&amp;"    ",4)&amp;LEFT(JV!P247&amp;" ",1)&amp;LEFT(JV!Q247&amp;"        ",8)&amp;LEFT(JV!R247&amp;" ",1)</f>
        <v>                          </v>
      </c>
    </row>
    <row r="239" spans="1:14" ht="12.75">
      <c r="A239" s="16" t="s">
        <v>222</v>
      </c>
      <c r="B239" s="18" t="str">
        <f>LEFT(JV!$C$4&amp;"        ",8)&amp;"        "&amp;2</f>
        <v>                2</v>
      </c>
      <c r="C239" s="18" t="str">
        <f>LEFT((JV!$C$5&amp;" "),4)</f>
        <v> </v>
      </c>
      <c r="D239" s="18" t="str">
        <f>LEFT((JV!J248&amp;"        "),8)</f>
        <v>        </v>
      </c>
      <c r="E239" s="18" t="str">
        <f>RIGHT("000000000000"&amp;((JV!G248+JV!H248)*100),12)</f>
        <v>000000000000</v>
      </c>
      <c r="F239" s="18" t="str">
        <f>LEFT(JV!I248&amp;"                                   ",35)</f>
        <v>                                   </v>
      </c>
      <c r="G239" s="18" t="str">
        <f>IF(AND(JV!$C$5&lt;&gt;"CR05",JV!$C$5&lt;&gt;"BD01",JV!$C$5&lt;&gt;"E10",JV!$C$5&lt;&gt;"IVE"),(IF(JV!G248&gt;0,"D",IF(JV!H248&gt;0,"C"," "))&amp;LEFT(JV!$F$5&amp;"  ",2)&amp;JV!$F$6&amp;"      "),IF(AND(OR(JV!$C$5="CR05"),JV!G248&gt;0),"-",IF(AND(OR(JV!$C$5="CR05"),JV!H248&gt;0),"+",IF(AND(OR(JV!$C$5&lt;&gt;"E10",JV!$C$5&lt;&gt;"IVE"),JV!G248&gt;0),"+",IF(AND(OR(JV!$C$5&lt;&gt;"E10",JV!$C$5&lt;&gt;"IVE"),JV!H248&gt;0),"-",IF(AND(OR(JV!$C$5="BD01"),OR(JV!G248&gt;0,JV!H248&gt;0)),"+"," ")))))&amp;LEFT(JV!$F$5&amp;"  ",2)&amp;JV!$F$6&amp;"      ")</f>
        <v> 24C      </v>
      </c>
      <c r="H239" s="18" t="str">
        <f>LEFT(JV!A248&amp;"      ",6)</f>
        <v>      </v>
      </c>
      <c r="I239" s="18" t="str">
        <f>LEFT(JV!B248&amp;"      ",6)</f>
        <v>      </v>
      </c>
      <c r="J239" s="18" t="str">
        <f>LEFT(JV!C248&amp;"      ",6)</f>
        <v>      </v>
      </c>
      <c r="K239" s="18" t="str">
        <f>LEFT(JV!D248&amp;"      ",6)</f>
        <v>      </v>
      </c>
      <c r="L239" s="18" t="str">
        <f>LEFT(JV!E248&amp;"      ",6)</f>
        <v>      </v>
      </c>
      <c r="M239" s="18" t="str">
        <f>LEFT(JV!F248&amp;"      ",6)</f>
        <v>      </v>
      </c>
      <c r="N239" s="16" t="str">
        <f>LEFT(JV!M248&amp;"        ",8)&amp;LEFT(JV!N248&amp;"    ",4)&amp;LEFT(JV!O248&amp;"    ",4)&amp;LEFT(JV!P248&amp;" ",1)&amp;LEFT(JV!Q248&amp;"        ",8)&amp;LEFT(JV!R248&amp;" ",1)</f>
        <v>                          </v>
      </c>
    </row>
    <row r="240" spans="1:14" ht="12.75">
      <c r="A240" s="16" t="s">
        <v>223</v>
      </c>
      <c r="B240" s="18" t="str">
        <f>LEFT(JV!$C$4&amp;"        ",8)&amp;"        "&amp;2</f>
        <v>                2</v>
      </c>
      <c r="C240" s="18" t="str">
        <f>LEFT((JV!$C$5&amp;" "),4)</f>
        <v> </v>
      </c>
      <c r="D240" s="18" t="str">
        <f>LEFT((JV!J249&amp;"        "),8)</f>
        <v>        </v>
      </c>
      <c r="E240" s="18" t="str">
        <f>RIGHT("000000000000"&amp;((JV!G249+JV!H249)*100),12)</f>
        <v>000000000000</v>
      </c>
      <c r="F240" s="18" t="str">
        <f>LEFT(JV!I249&amp;"                                   ",35)</f>
        <v>                                   </v>
      </c>
      <c r="G240" s="18" t="str">
        <f>IF(AND(JV!$C$5&lt;&gt;"CR05",JV!$C$5&lt;&gt;"BD01",JV!$C$5&lt;&gt;"E10",JV!$C$5&lt;&gt;"IVE"),(IF(JV!G249&gt;0,"D",IF(JV!H249&gt;0,"C"," "))&amp;LEFT(JV!$F$5&amp;"  ",2)&amp;JV!$F$6&amp;"      "),IF(AND(OR(JV!$C$5="CR05"),JV!G249&gt;0),"-",IF(AND(OR(JV!$C$5="CR05"),JV!H249&gt;0),"+",IF(AND(OR(JV!$C$5&lt;&gt;"E10",JV!$C$5&lt;&gt;"IVE"),JV!G249&gt;0),"+",IF(AND(OR(JV!$C$5&lt;&gt;"E10",JV!$C$5&lt;&gt;"IVE"),JV!H249&gt;0),"-",IF(AND(OR(JV!$C$5="BD01"),OR(JV!G249&gt;0,JV!H249&gt;0)),"+"," ")))))&amp;LEFT(JV!$F$5&amp;"  ",2)&amp;JV!$F$6&amp;"      ")</f>
        <v> 24C      </v>
      </c>
      <c r="H240" s="18" t="str">
        <f>LEFT(JV!A249&amp;"      ",6)</f>
        <v>      </v>
      </c>
      <c r="I240" s="18" t="str">
        <f>LEFT(JV!B249&amp;"      ",6)</f>
        <v>      </v>
      </c>
      <c r="J240" s="18" t="str">
        <f>LEFT(JV!C249&amp;"      ",6)</f>
        <v>      </v>
      </c>
      <c r="K240" s="18" t="str">
        <f>LEFT(JV!D249&amp;"      ",6)</f>
        <v>      </v>
      </c>
      <c r="L240" s="18" t="str">
        <f>LEFT(JV!E249&amp;"      ",6)</f>
        <v>      </v>
      </c>
      <c r="M240" s="18" t="str">
        <f>LEFT(JV!F249&amp;"      ",6)</f>
        <v>      </v>
      </c>
      <c r="N240" s="16" t="str">
        <f>LEFT(JV!M249&amp;"        ",8)&amp;LEFT(JV!N249&amp;"    ",4)&amp;LEFT(JV!O249&amp;"    ",4)&amp;LEFT(JV!P249&amp;" ",1)&amp;LEFT(JV!Q249&amp;"        ",8)&amp;LEFT(JV!R249&amp;" ",1)</f>
        <v>                          </v>
      </c>
    </row>
    <row r="241" spans="1:14" ht="12.75">
      <c r="A241" s="16" t="s">
        <v>224</v>
      </c>
      <c r="B241" s="18" t="str">
        <f>LEFT(JV!$C$4&amp;"        ",8)&amp;"        "&amp;2</f>
        <v>                2</v>
      </c>
      <c r="C241" s="18" t="str">
        <f>LEFT((JV!$C$5&amp;" "),4)</f>
        <v> </v>
      </c>
      <c r="D241" s="18" t="str">
        <f>LEFT((JV!J250&amp;"        "),8)</f>
        <v>        </v>
      </c>
      <c r="E241" s="18" t="str">
        <f>RIGHT("000000000000"&amp;((JV!G250+JV!H250)*100),12)</f>
        <v>000000000000</v>
      </c>
      <c r="F241" s="18" t="str">
        <f>LEFT(JV!I250&amp;"                                   ",35)</f>
        <v>                                   </v>
      </c>
      <c r="G241" s="18" t="str">
        <f>IF(AND(JV!$C$5&lt;&gt;"CR05",JV!$C$5&lt;&gt;"BD01",JV!$C$5&lt;&gt;"E10",JV!$C$5&lt;&gt;"IVE"),(IF(JV!G250&gt;0,"D",IF(JV!H250&gt;0,"C"," "))&amp;LEFT(JV!$F$5&amp;"  ",2)&amp;JV!$F$6&amp;"      "),IF(AND(OR(JV!$C$5="CR05"),JV!G250&gt;0),"-",IF(AND(OR(JV!$C$5="CR05"),JV!H250&gt;0),"+",IF(AND(OR(JV!$C$5&lt;&gt;"E10",JV!$C$5&lt;&gt;"IVE"),JV!G250&gt;0),"+",IF(AND(OR(JV!$C$5&lt;&gt;"E10",JV!$C$5&lt;&gt;"IVE"),JV!H250&gt;0),"-",IF(AND(OR(JV!$C$5="BD01"),OR(JV!G250&gt;0,JV!H250&gt;0)),"+"," ")))))&amp;LEFT(JV!$F$5&amp;"  ",2)&amp;JV!$F$6&amp;"      ")</f>
        <v> 24C      </v>
      </c>
      <c r="H241" s="18" t="str">
        <f>LEFT(JV!A250&amp;"      ",6)</f>
        <v>      </v>
      </c>
      <c r="I241" s="18" t="str">
        <f>LEFT(JV!B250&amp;"      ",6)</f>
        <v>      </v>
      </c>
      <c r="J241" s="18" t="str">
        <f>LEFT(JV!C250&amp;"      ",6)</f>
        <v>      </v>
      </c>
      <c r="K241" s="18" t="str">
        <f>LEFT(JV!D250&amp;"      ",6)</f>
        <v>      </v>
      </c>
      <c r="L241" s="18" t="str">
        <f>LEFT(JV!E250&amp;"      ",6)</f>
        <v>      </v>
      </c>
      <c r="M241" s="18" t="str">
        <f>LEFT(JV!F250&amp;"      ",6)</f>
        <v>      </v>
      </c>
      <c r="N241" s="16" t="str">
        <f>LEFT(JV!M250&amp;"        ",8)&amp;LEFT(JV!N250&amp;"    ",4)&amp;LEFT(JV!O250&amp;"    ",4)&amp;LEFT(JV!P250&amp;" ",1)&amp;LEFT(JV!Q250&amp;"        ",8)&amp;LEFT(JV!R250&amp;" ",1)</f>
        <v>                          </v>
      </c>
    </row>
    <row r="242" spans="1:14" ht="12.75">
      <c r="A242" s="16" t="s">
        <v>225</v>
      </c>
      <c r="B242" s="18" t="str">
        <f>LEFT(JV!$C$4&amp;"        ",8)&amp;"        "&amp;2</f>
        <v>                2</v>
      </c>
      <c r="C242" s="18" t="str">
        <f>LEFT((JV!$C$5&amp;" "),4)</f>
        <v> </v>
      </c>
      <c r="D242" s="18" t="str">
        <f>LEFT((JV!J251&amp;"        "),8)</f>
        <v>        </v>
      </c>
      <c r="E242" s="18" t="str">
        <f>RIGHT("000000000000"&amp;((JV!G251+JV!H251)*100),12)</f>
        <v>000000000000</v>
      </c>
      <c r="F242" s="18" t="str">
        <f>LEFT(JV!I251&amp;"                                   ",35)</f>
        <v>                                   </v>
      </c>
      <c r="G242" s="18" t="str">
        <f>IF(AND(JV!$C$5&lt;&gt;"CR05",JV!$C$5&lt;&gt;"BD01",JV!$C$5&lt;&gt;"E10",JV!$C$5&lt;&gt;"IVE"),(IF(JV!G251&gt;0,"D",IF(JV!H251&gt;0,"C"," "))&amp;LEFT(JV!$F$5&amp;"  ",2)&amp;JV!$F$6&amp;"      "),IF(AND(OR(JV!$C$5="CR05"),JV!G251&gt;0),"-",IF(AND(OR(JV!$C$5="CR05"),JV!H251&gt;0),"+",IF(AND(OR(JV!$C$5&lt;&gt;"E10",JV!$C$5&lt;&gt;"IVE"),JV!G251&gt;0),"+",IF(AND(OR(JV!$C$5&lt;&gt;"E10",JV!$C$5&lt;&gt;"IVE"),JV!H251&gt;0),"-",IF(AND(OR(JV!$C$5="BD01"),OR(JV!G251&gt;0,JV!H251&gt;0)),"+"," ")))))&amp;LEFT(JV!$F$5&amp;"  ",2)&amp;JV!$F$6&amp;"      ")</f>
        <v> 24C      </v>
      </c>
      <c r="H242" s="18" t="str">
        <f>LEFT(JV!A251&amp;"      ",6)</f>
        <v>      </v>
      </c>
      <c r="I242" s="18" t="str">
        <f>LEFT(JV!B251&amp;"      ",6)</f>
        <v>      </v>
      </c>
      <c r="J242" s="18" t="str">
        <f>LEFT(JV!C251&amp;"      ",6)</f>
        <v>      </v>
      </c>
      <c r="K242" s="18" t="str">
        <f>LEFT(JV!D251&amp;"      ",6)</f>
        <v>      </v>
      </c>
      <c r="L242" s="18" t="str">
        <f>LEFT(JV!E251&amp;"      ",6)</f>
        <v>      </v>
      </c>
      <c r="M242" s="18" t="str">
        <f>LEFT(JV!F251&amp;"      ",6)</f>
        <v>      </v>
      </c>
      <c r="N242" s="16" t="str">
        <f>LEFT(JV!M251&amp;"        ",8)&amp;LEFT(JV!N251&amp;"    ",4)&amp;LEFT(JV!O251&amp;"    ",4)&amp;LEFT(JV!P251&amp;" ",1)&amp;LEFT(JV!Q251&amp;"        ",8)&amp;LEFT(JV!R251&amp;" ",1)</f>
        <v>                          </v>
      </c>
    </row>
    <row r="243" spans="1:14" ht="12.75">
      <c r="A243" s="16" t="s">
        <v>226</v>
      </c>
      <c r="B243" s="18" t="str">
        <f>LEFT(JV!$C$4&amp;"        ",8)&amp;"        "&amp;2</f>
        <v>                2</v>
      </c>
      <c r="C243" s="18" t="str">
        <f>LEFT((JV!$C$5&amp;" "),4)</f>
        <v> </v>
      </c>
      <c r="D243" s="18" t="str">
        <f>LEFT((JV!J252&amp;"        "),8)</f>
        <v>        </v>
      </c>
      <c r="E243" s="18" t="str">
        <f>RIGHT("000000000000"&amp;((JV!G252+JV!H252)*100),12)</f>
        <v>000000000000</v>
      </c>
      <c r="F243" s="18" t="str">
        <f>LEFT(JV!I252&amp;"                                   ",35)</f>
        <v>                                   </v>
      </c>
      <c r="G243" s="18" t="str">
        <f>IF(AND(JV!$C$5&lt;&gt;"CR05",JV!$C$5&lt;&gt;"BD01",JV!$C$5&lt;&gt;"E10",JV!$C$5&lt;&gt;"IVE"),(IF(JV!G252&gt;0,"D",IF(JV!H252&gt;0,"C"," "))&amp;LEFT(JV!$F$5&amp;"  ",2)&amp;JV!$F$6&amp;"      "),IF(AND(OR(JV!$C$5="CR05"),JV!G252&gt;0),"-",IF(AND(OR(JV!$C$5="CR05"),JV!H252&gt;0),"+",IF(AND(OR(JV!$C$5&lt;&gt;"E10",JV!$C$5&lt;&gt;"IVE"),JV!G252&gt;0),"+",IF(AND(OR(JV!$C$5&lt;&gt;"E10",JV!$C$5&lt;&gt;"IVE"),JV!H252&gt;0),"-",IF(AND(OR(JV!$C$5="BD01"),OR(JV!G252&gt;0,JV!H252&gt;0)),"+"," ")))))&amp;LEFT(JV!$F$5&amp;"  ",2)&amp;JV!$F$6&amp;"      ")</f>
        <v> 24C      </v>
      </c>
      <c r="H243" s="18" t="str">
        <f>LEFT(JV!A252&amp;"      ",6)</f>
        <v>      </v>
      </c>
      <c r="I243" s="18" t="str">
        <f>LEFT(JV!B252&amp;"      ",6)</f>
        <v>      </v>
      </c>
      <c r="J243" s="18" t="str">
        <f>LEFT(JV!C252&amp;"      ",6)</f>
        <v>      </v>
      </c>
      <c r="K243" s="18" t="str">
        <f>LEFT(JV!D252&amp;"      ",6)</f>
        <v>      </v>
      </c>
      <c r="L243" s="18" t="str">
        <f>LEFT(JV!E252&amp;"      ",6)</f>
        <v>      </v>
      </c>
      <c r="M243" s="18" t="str">
        <f>LEFT(JV!F252&amp;"      ",6)</f>
        <v>      </v>
      </c>
      <c r="N243" s="16" t="str">
        <f>LEFT(JV!M252&amp;"        ",8)&amp;LEFT(JV!N252&amp;"    ",4)&amp;LEFT(JV!O252&amp;"    ",4)&amp;LEFT(JV!P252&amp;" ",1)&amp;LEFT(JV!Q252&amp;"        ",8)&amp;LEFT(JV!R252&amp;" ",1)</f>
        <v>                          </v>
      </c>
    </row>
    <row r="244" spans="1:14" ht="12.75">
      <c r="A244" s="16" t="s">
        <v>312</v>
      </c>
      <c r="B244" s="18" t="str">
        <f>LEFT(JV!$C$4&amp;"        ",8)&amp;"        "&amp;2</f>
        <v>                2</v>
      </c>
      <c r="C244" s="18" t="str">
        <f>LEFT((JV!$C$5&amp;" "),4)</f>
        <v> </v>
      </c>
      <c r="D244" s="18" t="str">
        <f>LEFT((JV!J253&amp;"        "),8)</f>
        <v>        </v>
      </c>
      <c r="E244" s="18" t="str">
        <f>RIGHT("000000000000"&amp;((JV!G253+JV!H253)*100),12)</f>
        <v>000000000000</v>
      </c>
      <c r="F244" s="18" t="str">
        <f>LEFT(JV!I253&amp;"                                   ",35)</f>
        <v>                                   </v>
      </c>
      <c r="G244" s="18" t="str">
        <f>IF(AND(JV!$C$5&lt;&gt;"CR05",JV!$C$5&lt;&gt;"BD01",JV!$C$5&lt;&gt;"E10",JV!$C$5&lt;&gt;"IVE"),(IF(JV!G253&gt;0,"D",IF(JV!H253&gt;0,"C"," "))&amp;LEFT(JV!$F$5&amp;"  ",2)&amp;JV!$F$6&amp;"      "),IF(AND(OR(JV!$C$5="CR05"),JV!G253&gt;0),"-",IF(AND(OR(JV!$C$5="CR05"),JV!H253&gt;0),"+",IF(AND(OR(JV!$C$5&lt;&gt;"E10",JV!$C$5&lt;&gt;"IVE"),JV!G253&gt;0),"+",IF(AND(OR(JV!$C$5&lt;&gt;"E10",JV!$C$5&lt;&gt;"IVE"),JV!H253&gt;0),"-",IF(AND(OR(JV!$C$5="BD01"),OR(JV!G253&gt;0,JV!H253&gt;0)),"+"," ")))))&amp;LEFT(JV!$F$5&amp;"  ",2)&amp;JV!$F$6&amp;"      ")</f>
        <v> 24C      </v>
      </c>
      <c r="H244" s="18" t="str">
        <f>LEFT(JV!A253&amp;"      ",6)</f>
        <v>      </v>
      </c>
      <c r="I244" s="18" t="str">
        <f>LEFT(JV!B253&amp;"      ",6)</f>
        <v>      </v>
      </c>
      <c r="J244" s="18" t="str">
        <f>LEFT(JV!C253&amp;"      ",6)</f>
        <v>      </v>
      </c>
      <c r="K244" s="18" t="str">
        <f>LEFT(JV!D253&amp;"      ",6)</f>
        <v>      </v>
      </c>
      <c r="L244" s="18" t="str">
        <f>LEFT(JV!E253&amp;"      ",6)</f>
        <v>      </v>
      </c>
      <c r="M244" s="18" t="str">
        <f>LEFT(JV!F253&amp;"      ",6)</f>
        <v>      </v>
      </c>
      <c r="N244" s="16" t="str">
        <f>LEFT(JV!M253&amp;"        ",8)&amp;LEFT(JV!N253&amp;"    ",4)&amp;LEFT(JV!O253&amp;"    ",4)&amp;LEFT(JV!P253&amp;" ",1)&amp;LEFT(JV!Q253&amp;"        ",8)&amp;LEFT(JV!R253&amp;" ",1)</f>
        <v>                          </v>
      </c>
    </row>
    <row r="245" spans="1:14" ht="12.75">
      <c r="A245" s="16" t="s">
        <v>313</v>
      </c>
      <c r="B245" s="18" t="str">
        <f>LEFT(JV!$C$4&amp;"        ",8)&amp;"        "&amp;2</f>
        <v>                2</v>
      </c>
      <c r="C245" s="18" t="str">
        <f>LEFT((JV!$C$5&amp;" "),4)</f>
        <v> </v>
      </c>
      <c r="D245" s="18" t="str">
        <f>LEFT((JV!J254&amp;"        "),8)</f>
        <v>        </v>
      </c>
      <c r="E245" s="18" t="str">
        <f>RIGHT("000000000000"&amp;((JV!G254+JV!H254)*100),12)</f>
        <v>000000000000</v>
      </c>
      <c r="F245" s="18" t="str">
        <f>LEFT(JV!I254&amp;"                                   ",35)</f>
        <v>                                   </v>
      </c>
      <c r="G245" s="18" t="str">
        <f>IF(AND(JV!$C$5&lt;&gt;"CR05",JV!$C$5&lt;&gt;"BD01",JV!$C$5&lt;&gt;"E10",JV!$C$5&lt;&gt;"IVE"),(IF(JV!G254&gt;0,"D",IF(JV!H254&gt;0,"C"," "))&amp;LEFT(JV!$F$5&amp;"  ",2)&amp;JV!$F$6&amp;"      "),IF(AND(OR(JV!$C$5="CR05"),JV!G254&gt;0),"-",IF(AND(OR(JV!$C$5="CR05"),JV!H254&gt;0),"+",IF(AND(OR(JV!$C$5&lt;&gt;"E10",JV!$C$5&lt;&gt;"IVE"),JV!G254&gt;0),"+",IF(AND(OR(JV!$C$5&lt;&gt;"E10",JV!$C$5&lt;&gt;"IVE"),JV!H254&gt;0),"-",IF(AND(OR(JV!$C$5="BD01"),OR(JV!G254&gt;0,JV!H254&gt;0)),"+"," ")))))&amp;LEFT(JV!$F$5&amp;"  ",2)&amp;JV!$F$6&amp;"      ")</f>
        <v> 24C      </v>
      </c>
      <c r="H245" s="18" t="str">
        <f>LEFT(JV!A254&amp;"      ",6)</f>
        <v>      </v>
      </c>
      <c r="I245" s="18" t="str">
        <f>LEFT(JV!B254&amp;"      ",6)</f>
        <v>      </v>
      </c>
      <c r="J245" s="18" t="str">
        <f>LEFT(JV!C254&amp;"      ",6)</f>
        <v>      </v>
      </c>
      <c r="K245" s="18" t="str">
        <f>LEFT(JV!D254&amp;"      ",6)</f>
        <v>      </v>
      </c>
      <c r="L245" s="18" t="str">
        <f>LEFT(JV!E254&amp;"      ",6)</f>
        <v>      </v>
      </c>
      <c r="M245" s="18" t="str">
        <f>LEFT(JV!F254&amp;"      ",6)</f>
        <v>      </v>
      </c>
      <c r="N245" s="16" t="str">
        <f>LEFT(JV!M254&amp;"        ",8)&amp;LEFT(JV!N254&amp;"    ",4)&amp;LEFT(JV!O254&amp;"    ",4)&amp;LEFT(JV!P254&amp;" ",1)&amp;LEFT(JV!Q254&amp;"        ",8)&amp;LEFT(JV!R254&amp;" ",1)</f>
        <v>                          </v>
      </c>
    </row>
    <row r="246" spans="1:14" ht="12.75">
      <c r="A246" s="16" t="s">
        <v>314</v>
      </c>
      <c r="B246" s="18" t="str">
        <f>LEFT(JV!$C$4&amp;"        ",8)&amp;"        "&amp;2</f>
        <v>                2</v>
      </c>
      <c r="C246" s="18" t="str">
        <f>LEFT((JV!$C$5&amp;" "),4)</f>
        <v> </v>
      </c>
      <c r="D246" s="18" t="str">
        <f>LEFT((JV!J255&amp;"        "),8)</f>
        <v>        </v>
      </c>
      <c r="E246" s="18" t="str">
        <f>RIGHT("000000000000"&amp;((JV!G255+JV!H255)*100),12)</f>
        <v>000000000000</v>
      </c>
      <c r="F246" s="18" t="str">
        <f>LEFT(JV!I255&amp;"                                   ",35)</f>
        <v>                                   </v>
      </c>
      <c r="G246" s="18" t="str">
        <f>IF(AND(JV!$C$5&lt;&gt;"CR05",JV!$C$5&lt;&gt;"BD01",JV!$C$5&lt;&gt;"E10",JV!$C$5&lt;&gt;"IVE"),(IF(JV!G255&gt;0,"D",IF(JV!H255&gt;0,"C"," "))&amp;LEFT(JV!$F$5&amp;"  ",2)&amp;JV!$F$6&amp;"      "),IF(AND(OR(JV!$C$5="CR05"),JV!G255&gt;0),"-",IF(AND(OR(JV!$C$5="CR05"),JV!H255&gt;0),"+",IF(AND(OR(JV!$C$5&lt;&gt;"E10",JV!$C$5&lt;&gt;"IVE"),JV!G255&gt;0),"+",IF(AND(OR(JV!$C$5&lt;&gt;"E10",JV!$C$5&lt;&gt;"IVE"),JV!H255&gt;0),"-",IF(AND(OR(JV!$C$5="BD01"),OR(JV!G255&gt;0,JV!H255&gt;0)),"+"," ")))))&amp;LEFT(JV!$F$5&amp;"  ",2)&amp;JV!$F$6&amp;"      ")</f>
        <v> 24C      </v>
      </c>
      <c r="H246" s="18" t="str">
        <f>LEFT(JV!A255&amp;"      ",6)</f>
        <v>      </v>
      </c>
      <c r="I246" s="18" t="str">
        <f>LEFT(JV!B255&amp;"      ",6)</f>
        <v>      </v>
      </c>
      <c r="J246" s="18" t="str">
        <f>LEFT(JV!C255&amp;"      ",6)</f>
        <v>      </v>
      </c>
      <c r="K246" s="18" t="str">
        <f>LEFT(JV!D255&amp;"      ",6)</f>
        <v>      </v>
      </c>
      <c r="L246" s="18" t="str">
        <f>LEFT(JV!E255&amp;"      ",6)</f>
        <v>      </v>
      </c>
      <c r="M246" s="18" t="str">
        <f>LEFT(JV!F255&amp;"      ",6)</f>
        <v>      </v>
      </c>
      <c r="N246" s="16" t="str">
        <f>LEFT(JV!M255&amp;"        ",8)&amp;LEFT(JV!N255&amp;"    ",4)&amp;LEFT(JV!O255&amp;"    ",4)&amp;LEFT(JV!P255&amp;" ",1)&amp;LEFT(JV!Q255&amp;"        ",8)&amp;LEFT(JV!R255&amp;" ",1)</f>
        <v>                          </v>
      </c>
    </row>
    <row r="247" spans="1:14" ht="12.75">
      <c r="A247" s="16" t="s">
        <v>315</v>
      </c>
      <c r="B247" s="18" t="str">
        <f>LEFT(JV!$C$4&amp;"        ",8)&amp;"        "&amp;2</f>
        <v>                2</v>
      </c>
      <c r="C247" s="18" t="str">
        <f>LEFT((JV!$C$5&amp;" "),4)</f>
        <v> </v>
      </c>
      <c r="D247" s="18" t="str">
        <f>LEFT((JV!J256&amp;"        "),8)</f>
        <v>        </v>
      </c>
      <c r="E247" s="18" t="str">
        <f>RIGHT("000000000000"&amp;((JV!G256+JV!H256)*100),12)</f>
        <v>000000000000</v>
      </c>
      <c r="F247" s="18" t="str">
        <f>LEFT(JV!I256&amp;"                                   ",35)</f>
        <v>                                   </v>
      </c>
      <c r="G247" s="18" t="str">
        <f>IF(AND(JV!$C$5&lt;&gt;"CR05",JV!$C$5&lt;&gt;"BD01",JV!$C$5&lt;&gt;"E10",JV!$C$5&lt;&gt;"IVE"),(IF(JV!G256&gt;0,"D",IF(JV!H256&gt;0,"C"," "))&amp;LEFT(JV!$F$5&amp;"  ",2)&amp;JV!$F$6&amp;"      "),IF(AND(OR(JV!$C$5="CR05"),JV!G256&gt;0),"-",IF(AND(OR(JV!$C$5="CR05"),JV!H256&gt;0),"+",IF(AND(OR(JV!$C$5&lt;&gt;"E10",JV!$C$5&lt;&gt;"IVE"),JV!G256&gt;0),"+",IF(AND(OR(JV!$C$5&lt;&gt;"E10",JV!$C$5&lt;&gt;"IVE"),JV!H256&gt;0),"-",IF(AND(OR(JV!$C$5="BD01"),OR(JV!G256&gt;0,JV!H256&gt;0)),"+"," ")))))&amp;LEFT(JV!$F$5&amp;"  ",2)&amp;JV!$F$6&amp;"      ")</f>
        <v> 24C      </v>
      </c>
      <c r="H247" s="18" t="str">
        <f>LEFT(JV!A256&amp;"      ",6)</f>
        <v>      </v>
      </c>
      <c r="I247" s="18" t="str">
        <f>LEFT(JV!B256&amp;"      ",6)</f>
        <v>      </v>
      </c>
      <c r="J247" s="18" t="str">
        <f>LEFT(JV!C256&amp;"      ",6)</f>
        <v>      </v>
      </c>
      <c r="K247" s="18" t="str">
        <f>LEFT(JV!D256&amp;"      ",6)</f>
        <v>      </v>
      </c>
      <c r="L247" s="18" t="str">
        <f>LEFT(JV!E256&amp;"      ",6)</f>
        <v>      </v>
      </c>
      <c r="M247" s="18" t="str">
        <f>LEFT(JV!F256&amp;"      ",6)</f>
        <v>      </v>
      </c>
      <c r="N247" s="16" t="str">
        <f>LEFT(JV!M256&amp;"        ",8)&amp;LEFT(JV!N256&amp;"    ",4)&amp;LEFT(JV!O256&amp;"    ",4)&amp;LEFT(JV!P256&amp;" ",1)&amp;LEFT(JV!Q256&amp;"        ",8)&amp;LEFT(JV!R256&amp;" ",1)</f>
        <v>                          </v>
      </c>
    </row>
    <row r="248" spans="1:14" ht="12.75">
      <c r="A248" s="16" t="s">
        <v>316</v>
      </c>
      <c r="B248" s="18" t="str">
        <f>LEFT(JV!$C$4&amp;"        ",8)&amp;"        "&amp;2</f>
        <v>                2</v>
      </c>
      <c r="C248" s="18" t="str">
        <f>LEFT((JV!$C$5&amp;" "),4)</f>
        <v> </v>
      </c>
      <c r="D248" s="18" t="str">
        <f>LEFT((JV!J257&amp;"        "),8)</f>
        <v>        </v>
      </c>
      <c r="E248" s="18" t="str">
        <f>RIGHT("000000000000"&amp;((JV!G257+JV!H257)*100),12)</f>
        <v>000000000000</v>
      </c>
      <c r="F248" s="18" t="str">
        <f>LEFT(JV!I257&amp;"                                   ",35)</f>
        <v>                                   </v>
      </c>
      <c r="G248" s="18" t="str">
        <f>IF(AND(JV!$C$5&lt;&gt;"CR05",JV!$C$5&lt;&gt;"BD01",JV!$C$5&lt;&gt;"E10",JV!$C$5&lt;&gt;"IVE"),(IF(JV!G257&gt;0,"D",IF(JV!H257&gt;0,"C"," "))&amp;LEFT(JV!$F$5&amp;"  ",2)&amp;JV!$F$6&amp;"      "),IF(AND(OR(JV!$C$5="CR05"),JV!G257&gt;0),"-",IF(AND(OR(JV!$C$5="CR05"),JV!H257&gt;0),"+",IF(AND(OR(JV!$C$5&lt;&gt;"E10",JV!$C$5&lt;&gt;"IVE"),JV!G257&gt;0),"+",IF(AND(OR(JV!$C$5&lt;&gt;"E10",JV!$C$5&lt;&gt;"IVE"),JV!H257&gt;0),"-",IF(AND(OR(JV!$C$5="BD01"),OR(JV!G257&gt;0,JV!H257&gt;0)),"+"," ")))))&amp;LEFT(JV!$F$5&amp;"  ",2)&amp;JV!$F$6&amp;"      ")</f>
        <v> 24C      </v>
      </c>
      <c r="H248" s="18" t="str">
        <f>LEFT(JV!A257&amp;"      ",6)</f>
        <v>      </v>
      </c>
      <c r="I248" s="18" t="str">
        <f>LEFT(JV!B257&amp;"      ",6)</f>
        <v>      </v>
      </c>
      <c r="J248" s="18" t="str">
        <f>LEFT(JV!C257&amp;"      ",6)</f>
        <v>      </v>
      </c>
      <c r="K248" s="18" t="str">
        <f>LEFT(JV!D257&amp;"      ",6)</f>
        <v>      </v>
      </c>
      <c r="L248" s="18" t="str">
        <f>LEFT(JV!E257&amp;"      ",6)</f>
        <v>      </v>
      </c>
      <c r="M248" s="18" t="str">
        <f>LEFT(JV!F257&amp;"      ",6)</f>
        <v>      </v>
      </c>
      <c r="N248" s="16" t="str">
        <f>LEFT(JV!M257&amp;"        ",8)&amp;LEFT(JV!N257&amp;"    ",4)&amp;LEFT(JV!O257&amp;"    ",4)&amp;LEFT(JV!P257&amp;" ",1)&amp;LEFT(JV!Q257&amp;"        ",8)&amp;LEFT(JV!R257&amp;" ",1)</f>
        <v>                          </v>
      </c>
    </row>
    <row r="249" spans="1:14" ht="12.75">
      <c r="A249" s="16" t="s">
        <v>317</v>
      </c>
      <c r="B249" s="18" t="str">
        <f>LEFT(JV!$C$4&amp;"        ",8)&amp;"        "&amp;2</f>
        <v>                2</v>
      </c>
      <c r="C249" s="18" t="str">
        <f>LEFT((JV!$C$5&amp;" "),4)</f>
        <v> </v>
      </c>
      <c r="D249" s="18" t="str">
        <f>LEFT((JV!J258&amp;"        "),8)</f>
        <v>        </v>
      </c>
      <c r="E249" s="18" t="str">
        <f>RIGHT("000000000000"&amp;((JV!G258+JV!H258)*100),12)</f>
        <v>000000000000</v>
      </c>
      <c r="F249" s="18" t="str">
        <f>LEFT(JV!I258&amp;"                                   ",35)</f>
        <v>                                   </v>
      </c>
      <c r="G249" s="18" t="str">
        <f>IF(AND(JV!$C$5&lt;&gt;"CR05",JV!$C$5&lt;&gt;"BD01",JV!$C$5&lt;&gt;"E10",JV!$C$5&lt;&gt;"IVE"),(IF(JV!G258&gt;0,"D",IF(JV!H258&gt;0,"C"," "))&amp;LEFT(JV!$F$5&amp;"  ",2)&amp;JV!$F$6&amp;"      "),IF(AND(OR(JV!$C$5="CR05"),JV!G258&gt;0),"-",IF(AND(OR(JV!$C$5="CR05"),JV!H258&gt;0),"+",IF(AND(OR(JV!$C$5&lt;&gt;"E10",JV!$C$5&lt;&gt;"IVE"),JV!G258&gt;0),"+",IF(AND(OR(JV!$C$5&lt;&gt;"E10",JV!$C$5&lt;&gt;"IVE"),JV!H258&gt;0),"-",IF(AND(OR(JV!$C$5="BD01"),OR(JV!G258&gt;0,JV!H258&gt;0)),"+"," ")))))&amp;LEFT(JV!$F$5&amp;"  ",2)&amp;JV!$F$6&amp;"      ")</f>
        <v> 24C      </v>
      </c>
      <c r="H249" s="18" t="str">
        <f>LEFT(JV!A258&amp;"      ",6)</f>
        <v>      </v>
      </c>
      <c r="I249" s="18" t="str">
        <f>LEFT(JV!B258&amp;"      ",6)</f>
        <v>      </v>
      </c>
      <c r="J249" s="18" t="str">
        <f>LEFT(JV!C258&amp;"      ",6)</f>
        <v>      </v>
      </c>
      <c r="K249" s="18" t="str">
        <f>LEFT(JV!D258&amp;"      ",6)</f>
        <v>      </v>
      </c>
      <c r="L249" s="18" t="str">
        <f>LEFT(JV!E258&amp;"      ",6)</f>
        <v>      </v>
      </c>
      <c r="M249" s="18" t="str">
        <f>LEFT(JV!F258&amp;"      ",6)</f>
        <v>      </v>
      </c>
      <c r="N249" s="16" t="str">
        <f>LEFT(JV!M258&amp;"        ",8)&amp;LEFT(JV!N258&amp;"    ",4)&amp;LEFT(JV!O258&amp;"    ",4)&amp;LEFT(JV!P258&amp;" ",1)&amp;LEFT(JV!Q258&amp;"        ",8)&amp;LEFT(JV!R258&amp;" ",1)</f>
        <v>                          </v>
      </c>
    </row>
    <row r="250" spans="1:14" ht="12.75">
      <c r="A250" s="16" t="s">
        <v>318</v>
      </c>
      <c r="B250" s="18" t="str">
        <f>LEFT(JV!$C$4&amp;"        ",8)&amp;"        "&amp;2</f>
        <v>                2</v>
      </c>
      <c r="C250" s="18" t="str">
        <f>LEFT((JV!$C$5&amp;" "),4)</f>
        <v> </v>
      </c>
      <c r="D250" s="18" t="str">
        <f>LEFT((JV!J259&amp;"        "),8)</f>
        <v>        </v>
      </c>
      <c r="E250" s="18" t="str">
        <f>RIGHT("000000000000"&amp;((JV!G259+JV!H259)*100),12)</f>
        <v>000000000000</v>
      </c>
      <c r="F250" s="18" t="str">
        <f>LEFT(JV!I259&amp;"                                   ",35)</f>
        <v>                                   </v>
      </c>
      <c r="G250" s="18" t="str">
        <f>IF(AND(JV!$C$5&lt;&gt;"CR05",JV!$C$5&lt;&gt;"BD01",JV!$C$5&lt;&gt;"E10",JV!$C$5&lt;&gt;"IVE"),(IF(JV!G259&gt;0,"D",IF(JV!H259&gt;0,"C"," "))&amp;LEFT(JV!$F$5&amp;"  ",2)&amp;JV!$F$6&amp;"      "),IF(AND(OR(JV!$C$5="CR05"),JV!G259&gt;0),"-",IF(AND(OR(JV!$C$5="CR05"),JV!H259&gt;0),"+",IF(AND(OR(JV!$C$5&lt;&gt;"E10",JV!$C$5&lt;&gt;"IVE"),JV!G259&gt;0),"+",IF(AND(OR(JV!$C$5&lt;&gt;"E10",JV!$C$5&lt;&gt;"IVE"),JV!H259&gt;0),"-",IF(AND(OR(JV!$C$5="BD01"),OR(JV!G259&gt;0,JV!H259&gt;0)),"+"," ")))))&amp;LEFT(JV!$F$5&amp;"  ",2)&amp;JV!$F$6&amp;"      ")</f>
        <v> 24C      </v>
      </c>
      <c r="H250" s="18" t="str">
        <f>LEFT(JV!A259&amp;"      ",6)</f>
        <v>      </v>
      </c>
      <c r="I250" s="18" t="str">
        <f>LEFT(JV!B259&amp;"      ",6)</f>
        <v>      </v>
      </c>
      <c r="J250" s="18" t="str">
        <f>LEFT(JV!C259&amp;"      ",6)</f>
        <v>      </v>
      </c>
      <c r="K250" s="18" t="str">
        <f>LEFT(JV!D259&amp;"      ",6)</f>
        <v>      </v>
      </c>
      <c r="L250" s="18" t="str">
        <f>LEFT(JV!E259&amp;"      ",6)</f>
        <v>      </v>
      </c>
      <c r="M250" s="18" t="str">
        <f>LEFT(JV!F259&amp;"      ",6)</f>
        <v>      </v>
      </c>
      <c r="N250" s="16" t="str">
        <f>LEFT(JV!M259&amp;"        ",8)&amp;LEFT(JV!N259&amp;"    ",4)&amp;LEFT(JV!O259&amp;"    ",4)&amp;LEFT(JV!P259&amp;" ",1)&amp;LEFT(JV!Q259&amp;"        ",8)&amp;LEFT(JV!R259&amp;" ",1)</f>
        <v>                          </v>
      </c>
    </row>
    <row r="251" spans="1:14" ht="12.75">
      <c r="A251" s="16" t="s">
        <v>319</v>
      </c>
      <c r="B251" s="18" t="str">
        <f>LEFT(JV!$C$4&amp;"        ",8)&amp;"        "&amp;2</f>
        <v>                2</v>
      </c>
      <c r="C251" s="18" t="str">
        <f>LEFT((JV!$C$5&amp;" "),4)</f>
        <v> </v>
      </c>
      <c r="D251" s="18" t="str">
        <f>LEFT((JV!J260&amp;"        "),8)</f>
        <v>        </v>
      </c>
      <c r="E251" s="18" t="str">
        <f>RIGHT("000000000000"&amp;((JV!G260+JV!H260)*100),12)</f>
        <v>000000000000</v>
      </c>
      <c r="F251" s="18" t="str">
        <f>LEFT(JV!I260&amp;"                                   ",35)</f>
        <v>                                   </v>
      </c>
      <c r="G251" s="18" t="str">
        <f>IF(AND(JV!$C$5&lt;&gt;"CR05",JV!$C$5&lt;&gt;"BD01",JV!$C$5&lt;&gt;"E10",JV!$C$5&lt;&gt;"IVE"),(IF(JV!G260&gt;0,"D",IF(JV!H260&gt;0,"C"," "))&amp;LEFT(JV!$F$5&amp;"  ",2)&amp;JV!$F$6&amp;"      "),IF(AND(OR(JV!$C$5="CR05"),JV!G260&gt;0),"-",IF(AND(OR(JV!$C$5="CR05"),JV!H260&gt;0),"+",IF(AND(OR(JV!$C$5&lt;&gt;"E10",JV!$C$5&lt;&gt;"IVE"),JV!G260&gt;0),"+",IF(AND(OR(JV!$C$5&lt;&gt;"E10",JV!$C$5&lt;&gt;"IVE"),JV!H260&gt;0),"-",IF(AND(OR(JV!$C$5="BD01"),OR(JV!G260&gt;0,JV!H260&gt;0)),"+"," ")))))&amp;LEFT(JV!$F$5&amp;"  ",2)&amp;JV!$F$6&amp;"      ")</f>
        <v> 24C      </v>
      </c>
      <c r="H251" s="18" t="str">
        <f>LEFT(JV!A260&amp;"      ",6)</f>
        <v>      </v>
      </c>
      <c r="I251" s="18" t="str">
        <f>LEFT(JV!B260&amp;"      ",6)</f>
        <v>      </v>
      </c>
      <c r="J251" s="18" t="str">
        <f>LEFT(JV!C260&amp;"      ",6)</f>
        <v>      </v>
      </c>
      <c r="K251" s="18" t="str">
        <f>LEFT(JV!D260&amp;"      ",6)</f>
        <v>      </v>
      </c>
      <c r="L251" s="18" t="str">
        <f>LEFT(JV!E260&amp;"      ",6)</f>
        <v>      </v>
      </c>
      <c r="M251" s="18" t="str">
        <f>LEFT(JV!F260&amp;"      ",6)</f>
        <v>      </v>
      </c>
      <c r="N251" s="16" t="str">
        <f>LEFT(JV!M260&amp;"        ",8)&amp;LEFT(JV!N260&amp;"    ",4)&amp;LEFT(JV!O260&amp;"    ",4)&amp;LEFT(JV!P260&amp;" ",1)&amp;LEFT(JV!Q260&amp;"        ",8)&amp;LEFT(JV!R260&amp;" ",1)</f>
        <v>                          </v>
      </c>
    </row>
    <row r="252" spans="1:14" ht="12.75">
      <c r="A252" s="16" t="s">
        <v>320</v>
      </c>
      <c r="B252" s="18" t="str">
        <f>LEFT(JV!$C$4&amp;"        ",8)&amp;"        "&amp;2</f>
        <v>                2</v>
      </c>
      <c r="C252" s="18" t="str">
        <f>LEFT((JV!$C$5&amp;" "),4)</f>
        <v> </v>
      </c>
      <c r="D252" s="18" t="str">
        <f>LEFT((JV!J261&amp;"        "),8)</f>
        <v>        </v>
      </c>
      <c r="E252" s="18" t="str">
        <f>RIGHT("000000000000"&amp;((JV!G261+JV!H261)*100),12)</f>
        <v>000000000000</v>
      </c>
      <c r="F252" s="18" t="str">
        <f>LEFT(JV!I261&amp;"                                   ",35)</f>
        <v>                                   </v>
      </c>
      <c r="G252" s="18" t="str">
        <f>IF(AND(JV!$C$5&lt;&gt;"CR05",JV!$C$5&lt;&gt;"BD01",JV!$C$5&lt;&gt;"E10",JV!$C$5&lt;&gt;"IVE"),(IF(JV!G261&gt;0,"D",IF(JV!H261&gt;0,"C"," "))&amp;LEFT(JV!$F$5&amp;"  ",2)&amp;JV!$F$6&amp;"      "),IF(AND(OR(JV!$C$5="CR05"),JV!G261&gt;0),"-",IF(AND(OR(JV!$C$5="CR05"),JV!H261&gt;0),"+",IF(AND(OR(JV!$C$5&lt;&gt;"E10",JV!$C$5&lt;&gt;"IVE"),JV!G261&gt;0),"+",IF(AND(OR(JV!$C$5&lt;&gt;"E10",JV!$C$5&lt;&gt;"IVE"),JV!H261&gt;0),"-",IF(AND(OR(JV!$C$5="BD01"),OR(JV!G261&gt;0,JV!H261&gt;0)),"+"," ")))))&amp;LEFT(JV!$F$5&amp;"  ",2)&amp;JV!$F$6&amp;"      ")</f>
        <v> 24C      </v>
      </c>
      <c r="H252" s="18" t="str">
        <f>LEFT(JV!A261&amp;"      ",6)</f>
        <v>      </v>
      </c>
      <c r="I252" s="18" t="str">
        <f>LEFT(JV!B261&amp;"      ",6)</f>
        <v>      </v>
      </c>
      <c r="J252" s="18" t="str">
        <f>LEFT(JV!C261&amp;"      ",6)</f>
        <v>      </v>
      </c>
      <c r="K252" s="18" t="str">
        <f>LEFT(JV!D261&amp;"      ",6)</f>
        <v>      </v>
      </c>
      <c r="L252" s="18" t="str">
        <f>LEFT(JV!E261&amp;"      ",6)</f>
        <v>      </v>
      </c>
      <c r="M252" s="18" t="str">
        <f>LEFT(JV!F261&amp;"      ",6)</f>
        <v>      </v>
      </c>
      <c r="N252" s="16" t="str">
        <f>LEFT(JV!M261&amp;"        ",8)&amp;LEFT(JV!N261&amp;"    ",4)&amp;LEFT(JV!O261&amp;"    ",4)&amp;LEFT(JV!P261&amp;" ",1)&amp;LEFT(JV!Q261&amp;"        ",8)&amp;LEFT(JV!R261&amp;" ",1)</f>
        <v>                          </v>
      </c>
    </row>
    <row r="253" spans="1:14" ht="12.75">
      <c r="A253" s="16" t="s">
        <v>321</v>
      </c>
      <c r="B253" s="18" t="str">
        <f>LEFT(JV!$C$4&amp;"        ",8)&amp;"        "&amp;2</f>
        <v>                2</v>
      </c>
      <c r="C253" s="18" t="str">
        <f>LEFT((JV!$C$5&amp;" "),4)</f>
        <v> </v>
      </c>
      <c r="D253" s="18" t="str">
        <f>LEFT((JV!J262&amp;"        "),8)</f>
        <v>        </v>
      </c>
      <c r="E253" s="18" t="str">
        <f>RIGHT("000000000000"&amp;((JV!G262+JV!H262)*100),12)</f>
        <v>000000000000</v>
      </c>
      <c r="F253" s="18" t="str">
        <f>LEFT(JV!I262&amp;"                                   ",35)</f>
        <v>                                   </v>
      </c>
      <c r="G253" s="18" t="str">
        <f>IF(AND(JV!$C$5&lt;&gt;"CR05",JV!$C$5&lt;&gt;"BD01",JV!$C$5&lt;&gt;"E10",JV!$C$5&lt;&gt;"IVE"),(IF(JV!G262&gt;0,"D",IF(JV!H262&gt;0,"C"," "))&amp;LEFT(JV!$F$5&amp;"  ",2)&amp;JV!$F$6&amp;"      "),IF(AND(OR(JV!$C$5="CR05"),JV!G262&gt;0),"-",IF(AND(OR(JV!$C$5="CR05"),JV!H262&gt;0),"+",IF(AND(OR(JV!$C$5&lt;&gt;"E10",JV!$C$5&lt;&gt;"IVE"),JV!G262&gt;0),"+",IF(AND(OR(JV!$C$5&lt;&gt;"E10",JV!$C$5&lt;&gt;"IVE"),JV!H262&gt;0),"-",IF(AND(OR(JV!$C$5="BD01"),OR(JV!G262&gt;0,JV!H262&gt;0)),"+"," ")))))&amp;LEFT(JV!$F$5&amp;"  ",2)&amp;JV!$F$6&amp;"      ")</f>
        <v> 24C      </v>
      </c>
      <c r="H253" s="18" t="str">
        <f>LEFT(JV!A262&amp;"      ",6)</f>
        <v>      </v>
      </c>
      <c r="I253" s="18" t="str">
        <f>LEFT(JV!B262&amp;"      ",6)</f>
        <v>      </v>
      </c>
      <c r="J253" s="18" t="str">
        <f>LEFT(JV!C262&amp;"      ",6)</f>
        <v>      </v>
      </c>
      <c r="K253" s="18" t="str">
        <f>LEFT(JV!D262&amp;"      ",6)</f>
        <v>      </v>
      </c>
      <c r="L253" s="18" t="str">
        <f>LEFT(JV!E262&amp;"      ",6)</f>
        <v>      </v>
      </c>
      <c r="M253" s="18" t="str">
        <f>LEFT(JV!F262&amp;"      ",6)</f>
        <v>      </v>
      </c>
      <c r="N253" s="16" t="str">
        <f>LEFT(JV!M262&amp;"        ",8)&amp;LEFT(JV!N262&amp;"    ",4)&amp;LEFT(JV!O262&amp;"    ",4)&amp;LEFT(JV!P262&amp;" ",1)&amp;LEFT(JV!Q262&amp;"        ",8)&amp;LEFT(JV!R262&amp;" ",1)</f>
        <v>                          </v>
      </c>
    </row>
    <row r="254" spans="1:14" ht="12.75">
      <c r="A254" s="16" t="s">
        <v>322</v>
      </c>
      <c r="B254" s="18" t="str">
        <f>LEFT(JV!$C$4&amp;"        ",8)&amp;"        "&amp;2</f>
        <v>                2</v>
      </c>
      <c r="C254" s="18" t="str">
        <f>LEFT((JV!$C$5&amp;" "),4)</f>
        <v> </v>
      </c>
      <c r="D254" s="18" t="str">
        <f>LEFT((JV!J263&amp;"        "),8)</f>
        <v>        </v>
      </c>
      <c r="E254" s="18" t="str">
        <f>RIGHT("000000000000"&amp;((JV!G263+JV!H263)*100),12)</f>
        <v>000000000000</v>
      </c>
      <c r="F254" s="18" t="str">
        <f>LEFT(JV!I263&amp;"                                   ",35)</f>
        <v>                                   </v>
      </c>
      <c r="G254" s="18" t="str">
        <f>IF(AND(JV!$C$5&lt;&gt;"CR05",JV!$C$5&lt;&gt;"BD01",JV!$C$5&lt;&gt;"E10",JV!$C$5&lt;&gt;"IVE"),(IF(JV!G263&gt;0,"D",IF(JV!H263&gt;0,"C"," "))&amp;LEFT(JV!$F$5&amp;"  ",2)&amp;JV!$F$6&amp;"      "),IF(AND(OR(JV!$C$5="CR05"),JV!G263&gt;0),"-",IF(AND(OR(JV!$C$5="CR05"),JV!H263&gt;0),"+",IF(AND(OR(JV!$C$5&lt;&gt;"E10",JV!$C$5&lt;&gt;"IVE"),JV!G263&gt;0),"+",IF(AND(OR(JV!$C$5&lt;&gt;"E10",JV!$C$5&lt;&gt;"IVE"),JV!H263&gt;0),"-",IF(AND(OR(JV!$C$5="BD01"),OR(JV!G263&gt;0,JV!H263&gt;0)),"+"," ")))))&amp;LEFT(JV!$F$5&amp;"  ",2)&amp;JV!$F$6&amp;"      ")</f>
        <v> 24C      </v>
      </c>
      <c r="H254" s="18" t="str">
        <f>LEFT(JV!A263&amp;"      ",6)</f>
        <v>      </v>
      </c>
      <c r="I254" s="18" t="str">
        <f>LEFT(JV!B263&amp;"      ",6)</f>
        <v>      </v>
      </c>
      <c r="J254" s="18" t="str">
        <f>LEFT(JV!C263&amp;"      ",6)</f>
        <v>      </v>
      </c>
      <c r="K254" s="18" t="str">
        <f>LEFT(JV!D263&amp;"      ",6)</f>
        <v>      </v>
      </c>
      <c r="L254" s="18" t="str">
        <f>LEFT(JV!E263&amp;"      ",6)</f>
        <v>      </v>
      </c>
      <c r="M254" s="18" t="str">
        <f>LEFT(JV!F263&amp;"      ",6)</f>
        <v>      </v>
      </c>
      <c r="N254" s="16" t="str">
        <f>LEFT(JV!M263&amp;"        ",8)&amp;LEFT(JV!N263&amp;"    ",4)&amp;LEFT(JV!O263&amp;"    ",4)&amp;LEFT(JV!P263&amp;" ",1)&amp;LEFT(JV!Q263&amp;"        ",8)&amp;LEFT(JV!R263&amp;" ",1)</f>
        <v>                          </v>
      </c>
    </row>
    <row r="255" spans="1:5" ht="12.75">
      <c r="A255" s="16" t="s">
        <v>279</v>
      </c>
      <c r="B255" s="18" t="str">
        <f>LEFT(JV!$C$4&amp;"        ",8)&amp;"        "&amp;3</f>
        <v>                3</v>
      </c>
      <c r="C255" s="18" t="str">
        <f>RIGHT(("00000000"&amp;JV!H7),8)</f>
        <v>00000001</v>
      </c>
      <c r="D255" s="18" t="str">
        <f>RIGHT(("000000000000"&amp;(100*SUM(JV!G10:H10))),12)&amp;"                                                                                                               "</f>
        <v>000000000000                                                                                                               </v>
      </c>
      <c r="E255" s="18"/>
    </row>
    <row r="256" spans="1:5" ht="12.75">
      <c r="A256" s="16" t="s">
        <v>280</v>
      </c>
      <c r="B256" s="18" t="str">
        <f>LEFT(JV!$C$4&amp;"        ",8)&amp;"        "&amp;4</f>
        <v>                4</v>
      </c>
      <c r="C256" s="18" t="str">
        <f>LEFT((JV!H6&amp;"                                                  "),50)</f>
        <v>                                                  </v>
      </c>
      <c r="D256" s="18" t="str">
        <f>LEFT((JV!C2&amp;" "&amp;JV!C3&amp;"                                                                                "),81)</f>
        <v>                                                                                 </v>
      </c>
      <c r="E256" s="18"/>
    </row>
  </sheetData>
  <sheetProtection/>
  <printOptions/>
  <pageMargins left="0.75" right="0.75" top="1" bottom="1" header="0.5" footer="0.5"/>
  <pageSetup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6384" width="9.140625" style="16" customWidth="1"/>
  </cols>
  <sheetData>
    <row r="1" ht="12">
      <c r="A1" s="16" t="s">
        <v>263</v>
      </c>
    </row>
    <row r="2" ht="12">
      <c r="A2" s="16" t="s">
        <v>306</v>
      </c>
    </row>
    <row r="3" ht="12">
      <c r="A3" s="16" t="s">
        <v>307</v>
      </c>
    </row>
    <row r="4" ht="12">
      <c r="A4" s="16" t="s">
        <v>308</v>
      </c>
    </row>
    <row r="5" ht="12">
      <c r="A5" s="16" t="s">
        <v>293</v>
      </c>
    </row>
    <row r="6" ht="12">
      <c r="A6" s="16" t="s">
        <v>326</v>
      </c>
    </row>
    <row r="7" ht="12">
      <c r="A7" s="16" t="s">
        <v>327</v>
      </c>
    </row>
    <row r="8" ht="12">
      <c r="A8" s="16" t="s">
        <v>170</v>
      </c>
    </row>
    <row r="9" ht="12">
      <c r="A9" s="16" t="s">
        <v>255</v>
      </c>
    </row>
    <row r="10" ht="12">
      <c r="A10" s="16" t="s">
        <v>187</v>
      </c>
    </row>
    <row r="11" ht="12">
      <c r="A11" s="16" t="s">
        <v>188</v>
      </c>
    </row>
    <row r="12" ht="12">
      <c r="A12" s="16" t="s">
        <v>259</v>
      </c>
    </row>
    <row r="13" ht="12">
      <c r="A13" s="16" t="s">
        <v>310</v>
      </c>
    </row>
    <row r="14" ht="12">
      <c r="A14" s="16" t="s">
        <v>311</v>
      </c>
    </row>
    <row r="15" ht="12">
      <c r="A15" s="16" t="s">
        <v>304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FUPLOAD</dc:title>
  <dc:subject/>
  <dc:creator>Andrew Unger</dc:creator>
  <cp:keywords/>
  <dc:description/>
  <cp:lastModifiedBy>De Anza College</cp:lastModifiedBy>
  <cp:lastPrinted>2010-05-24T21:22:26Z</cp:lastPrinted>
  <dcterms:created xsi:type="dcterms:W3CDTF">2004-02-05T15:57:12Z</dcterms:created>
  <dcterms:modified xsi:type="dcterms:W3CDTF">2010-06-24T22:02:55Z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